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Metodo" sheetId="1" r:id="rId1"/>
    <sheet name="ANALISI_PROCESSI" sheetId="2" r:id="rId2"/>
    <sheet name="RISULTATO" sheetId="3" r:id="rId3"/>
  </sheets>
  <definedNames>
    <definedName name="_xlnm.Print_Area" localSheetId="1">'ANALISI_PROCESSI'!$A$1:$K$41</definedName>
    <definedName name="_xlnm.Print_Titles" localSheetId="1">'ANALISI_PROCESSI'!$1:$1</definedName>
    <definedName name="_xlnm.Print_Titles" localSheetId="2">'RISULTATO'!$5:$5</definedName>
  </definedNames>
  <calcPr fullCalcOnLoad="1"/>
</workbook>
</file>

<file path=xl/sharedStrings.xml><?xml version="1.0" encoding="utf-8"?>
<sst xmlns="http://schemas.openxmlformats.org/spreadsheetml/2006/main" count="363" uniqueCount="133">
  <si>
    <t>Valutazione dei processi esposti al rischio</t>
  </si>
  <si>
    <t>VALUTAZIONE DELLA PROBABILITA' DEL RISCHIO</t>
  </si>
  <si>
    <t>VALORE E IMPORTANZA DELL'IMPATTO</t>
  </si>
  <si>
    <t>improbabile - 1</t>
  </si>
  <si>
    <t>marginale -1</t>
  </si>
  <si>
    <t>poco probabile - 2</t>
  </si>
  <si>
    <t>minore - 2</t>
  </si>
  <si>
    <t>probabile - 3</t>
  </si>
  <si>
    <t>soglia - 3</t>
  </si>
  <si>
    <t>molto probabile - 4</t>
  </si>
  <si>
    <t>serio - 4</t>
  </si>
  <si>
    <t>altamente probabile - 5</t>
  </si>
  <si>
    <t>superiore - 5</t>
  </si>
  <si>
    <t>VALUTAZIONE DELLA PROBABILITA</t>
  </si>
  <si>
    <t>D. 1 Discrezionalità - Il processo è discrezionale?</t>
  </si>
  <si>
    <t>Probabilità del rischio</t>
  </si>
  <si>
    <t>Del tutto vincolato</t>
  </si>
  <si>
    <t>improbabile</t>
  </si>
  <si>
    <t>Parzialmente vincolato dalla legge e da atti amministrativi</t>
  </si>
  <si>
    <t>poco probabile</t>
  </si>
  <si>
    <t>Parzialmente vincolato solo dalla legge</t>
  </si>
  <si>
    <t>probabile</t>
  </si>
  <si>
    <t>Parzialmente vincolato solo da atti amministrativi</t>
  </si>
  <si>
    <t>molto probabile</t>
  </si>
  <si>
    <t>Altamente discrezionale</t>
  </si>
  <si>
    <t>altamente probabile</t>
  </si>
  <si>
    <t>D. 2 Rilevanza esterna - Il processo produce effetti diretti all’esterno dell’amministrazione di riferimento?</t>
  </si>
  <si>
    <t>Destinatario finale ufficio interno</t>
  </si>
  <si>
    <t>Destinatari utenti esterni alla p.a. di riferimento</t>
  </si>
  <si>
    <t>D. 3 Complessità del processo - Si tratta di un processo complesso che comporta il coinvolgimento di più amministrazioni (esclusi i controlli) in fasi successive per il conseguimento del risultato?</t>
  </si>
  <si>
    <t>Il processo coinvolge una sola p.a.</t>
  </si>
  <si>
    <t>Il processo coinvolge più di 3 amministrazioni</t>
  </si>
  <si>
    <t>Il processo coinvolge più di 5 amministrazioni</t>
  </si>
  <si>
    <t>D. 4 Valore economico - Qual è l’impatto economico del processo?</t>
  </si>
  <si>
    <t>Rilevanza esclusivamente interna</t>
  </si>
  <si>
    <t>Vantaggi di non particolare rilievo a soggetti esterni</t>
  </si>
  <si>
    <t>Vantaggi considerevoli a soggetti esterni (es. appalto)</t>
  </si>
  <si>
    <t>D. 5 Frazionabilità del processo - Il risultato finale del processo può essere raggiunto anche effettuando una pluralità di operazioni di entità economica ridotta che, considerate complessivamente, alla fine assicurano lo stesso risultato (es.: pluralità di affidamenti ridotti)?</t>
  </si>
  <si>
    <t>Pluralità operazioni entità economica ridotta  NO</t>
  </si>
  <si>
    <t>Pluralità operazioni entità economica ridotta  SI</t>
  </si>
  <si>
    <t>D. 6 Controlli - Anche sulla base dell’esperienza pregressa, il tipo di controllo applicato sul processo è adeguato a neutralizzare il rischio?</t>
  </si>
  <si>
    <t>Il tipo di controllo è efficace strumento di neutralizzazione</t>
  </si>
  <si>
    <t>E' molto efficace</t>
  </si>
  <si>
    <t>E' efficace al 50%</t>
  </si>
  <si>
    <t>E' efficace in minima parte</t>
  </si>
  <si>
    <t>Il rischio rimane indifferente</t>
  </si>
  <si>
    <t>VALUTAZIONE DELL'IMPATTO</t>
  </si>
  <si>
    <t xml:space="preserve">D. 7 Impatto organizzativo - Rispetto al totale del personale impiegato nel singolo servizio (unità organizzativa semplice) competente a svolgere il processo (o la fase di processo di competenza della p.a.) nell’ambito della singola p.a., quale percentuale di personale è impiegata nel processo? 
(se il processo coinvolge l’attività di più servizi nell’ambito della stessa p.a. occorre riferire la percentuale al personale impiegato nei servizi coinvolti)
</t>
  </si>
  <si>
    <t>Valore e importanza dell'impatto</t>
  </si>
  <si>
    <t>Percentuale impiego personale singolo servizio 20%</t>
  </si>
  <si>
    <t>marginale</t>
  </si>
  <si>
    <t>Percentuale impiego personale singolo servizio 40%</t>
  </si>
  <si>
    <t>minore</t>
  </si>
  <si>
    <t>Percentuale impiego personale singolo servizio 60%</t>
  </si>
  <si>
    <t>soglia</t>
  </si>
  <si>
    <t>Percentuale impiego personale singolo servizio 80%</t>
  </si>
  <si>
    <t>serio</t>
  </si>
  <si>
    <t>Percentuale impiego personale singolo servizio 100%</t>
  </si>
  <si>
    <t>superiore</t>
  </si>
  <si>
    <t>D. 8 Impatto economico - Nel corso degli ultimi 5 anni sono state pronunciate sentenze della Corte dei conti a carico di dipendenti (dirigenti e dipendenti) della p.a. di riferimento o sono state pronunciate sentenze di risarcimento del danno nei confronti della p.a. di riferimento per la medesima tipologia di evento o di tipologie analoghe?</t>
  </si>
  <si>
    <t>Pronunce Corte dei Conti ultimi cinque anni</t>
  </si>
  <si>
    <t>No</t>
  </si>
  <si>
    <t>Si</t>
  </si>
  <si>
    <t>D. 9 Impatto reputazionale - Nel corso degli ultimi 5 anni sono stati pubblicati su giornali o riviste articoli aventi ad oggetto il medesimo evento o eventi analoghi?</t>
  </si>
  <si>
    <t>Pubbilcazione ultimi 5 anni su giornali e riviste</t>
  </si>
  <si>
    <t>nessun impatto</t>
  </si>
  <si>
    <t>Non ne abbiamo memoria</t>
  </si>
  <si>
    <t>Si sulla stampa locale</t>
  </si>
  <si>
    <t>Si sulla stampa nazionale</t>
  </si>
  <si>
    <t>Si sulla stampa locale e nazionale</t>
  </si>
  <si>
    <t>Si sulla stampa locale nazionale ed internazionale</t>
  </si>
  <si>
    <t>D. 10 Impatto organizzativo, economico e sull’immagine - A quale livello può collocarsi il rischio dell’evento (livello apicale, livello intermedio o livello basso) ovvero la posizione/il ruolo che l’eventuale soggetto riveste nell’organizzazione è elevata, media o bassa?</t>
  </si>
  <si>
    <t>A livello di addetto</t>
  </si>
  <si>
    <t>A livello di collaboratore e funzionario</t>
  </si>
  <si>
    <t>A livello di dirigente o p.o.</t>
  </si>
  <si>
    <t>A livello di dirigente di ufficio generale</t>
  </si>
  <si>
    <t>A livello di capo-dipartimento/segretario generale</t>
  </si>
  <si>
    <t>PROCESSO</t>
  </si>
  <si>
    <t xml:space="preserve">D. 1 Discrezionalità - Il processo è discrezionale? </t>
  </si>
  <si>
    <t>Polizia Locale e Protezione Civile Processo 1</t>
  </si>
  <si>
    <t>NO</t>
  </si>
  <si>
    <t>Fino a circa il 80%</t>
  </si>
  <si>
    <t>Polizia Locale e Protezione Civile Processo 2</t>
  </si>
  <si>
    <t>Fino a circa il 20%</t>
  </si>
  <si>
    <t>Polizia Locale e Protezione Civile Processo3</t>
  </si>
  <si>
    <t>Parzialmente vincolato dalla legge e da atti amministrativi (regolamenti, direttive, circolari)</t>
  </si>
  <si>
    <t>Polizia Locale e Protezione Civile Processo 4</t>
  </si>
  <si>
    <t>Polizia Locale e Protezione Civile Processo 5</t>
  </si>
  <si>
    <t>Polizia Locale e Protezione Civile Processo6</t>
  </si>
  <si>
    <t>Fino a circa il 40%</t>
  </si>
  <si>
    <t>Polizia Locale e Protezione Civile Processo 7</t>
  </si>
  <si>
    <t>Polizia Locale e Protezione Civile Processo 8</t>
  </si>
  <si>
    <t>Parzialmente vincolato solo da atti amministrativi (regolamenti, direttive, circolari)</t>
  </si>
  <si>
    <t>Polizia Locale e Protezione Civile Processo 9</t>
  </si>
  <si>
    <t>Polizia Locale e Protezione Civile Processo 10</t>
  </si>
  <si>
    <t>Polizia Locale e Protezione Civile Processo 11</t>
  </si>
  <si>
    <t>Polizia Locale e Protezione Civile Processo 12</t>
  </si>
  <si>
    <t>DISCREZIONALITA'</t>
  </si>
  <si>
    <t>Impatto organizzativo</t>
  </si>
  <si>
    <t>Fino a circa il 60%</t>
  </si>
  <si>
    <t>Fino a circa il 100%</t>
  </si>
  <si>
    <t>RILEVANZA ESTERNA</t>
  </si>
  <si>
    <t>IMPATTO ECONOMICO</t>
  </si>
  <si>
    <t>COMPLESSITA' DEL PROCESSO</t>
  </si>
  <si>
    <t>IMPATTO REPUTAZIONALE</t>
  </si>
  <si>
    <t>VALORE ECONOMICO</t>
  </si>
  <si>
    <t>FRAZIONABILITA' DEL PROCESSO</t>
  </si>
  <si>
    <t>IMPATTO ORGANIZZATIVO ECONOMICO SULL'IMMAGINE</t>
  </si>
  <si>
    <t>SI</t>
  </si>
  <si>
    <t>CONTROLLI</t>
  </si>
  <si>
    <t>Tabella n. 2 - Valutazione della rischiosità del processo</t>
  </si>
  <si>
    <t>Area</t>
  </si>
  <si>
    <t>POLIZIA LOCALE E PROTEZIONE CIVILE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</si>
  <si>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</si>
  <si>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</si>
  <si>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</si>
  <si>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</si>
  <si>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</si>
  <si>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</si>
  <si>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</si>
  <si>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</si>
  <si>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</si>
  <si>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</si>
  <si>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Probabilità   media punteggi da D.1  a D.6</t>
  </si>
  <si>
    <t>Impatto
 media punteggi da D.7  a D.10</t>
  </si>
  <si>
    <t>VALORE DEL RISCHIO</t>
  </si>
  <si>
    <t>Valutazione
RISCHIO</t>
  </si>
  <si>
    <t xml:space="preserve">Polizia Locale e Protezione Civile  processo 1
</t>
  </si>
  <si>
    <t xml:space="preserve">    </t>
  </si>
  <si>
    <t>Polizia Locale e Protezione Civile Processo n. 7</t>
  </si>
  <si>
    <t xml:space="preserve">IL RISCHIO E' COSI' DETERMINATO: </t>
  </si>
  <si>
    <t>da 1 a 5 - RISCHIO BASSO; maggiore di 5 a 10 RISCHIO MEDIO; maggiore di  10 a 15 RISCHIO ALTO;</t>
  </si>
  <si>
    <t>maggiore di  15 a 20 RISCHIO MOLTO ALTO; maggiore di 20 a 25 RISCHIO ELEVATISSIMO</t>
  </si>
</sst>
</file>

<file path=xl/styles.xml><?xml version="1.0" encoding="utf-8"?>
<styleSheet xmlns="http://schemas.openxmlformats.org/spreadsheetml/2006/main">
  <numFmts count="1">
    <numFmt numFmtId="164" formatCode="GENERAL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22" borderId="0" applyNumberFormat="0" applyBorder="0" applyAlignment="0" applyProtection="0"/>
    <xf numFmtId="164" fontId="0" fillId="23" borderId="7" applyNumberFormat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16" fillId="0" borderId="9" xfId="0" applyFont="1" applyBorder="1" applyAlignment="1">
      <alignment horizontal="center"/>
    </xf>
    <xf numFmtId="164" fontId="16" fillId="0" borderId="10" xfId="0" applyFont="1" applyBorder="1" applyAlignment="1">
      <alignment horizontal="center"/>
    </xf>
    <xf numFmtId="164" fontId="16" fillId="0" borderId="11" xfId="0" applyFont="1" applyBorder="1" applyAlignment="1">
      <alignment horizontal="center"/>
    </xf>
    <xf numFmtId="164" fontId="16" fillId="0" borderId="12" xfId="0" applyFont="1" applyBorder="1" applyAlignment="1">
      <alignment horizontal="center"/>
    </xf>
    <xf numFmtId="164" fontId="16" fillId="0" borderId="13" xfId="0" applyFont="1" applyBorder="1" applyAlignment="1">
      <alignment horizontal="center"/>
    </xf>
    <xf numFmtId="164" fontId="16" fillId="0" borderId="14" xfId="0" applyFont="1" applyBorder="1" applyAlignment="1">
      <alignment horizontal="center"/>
    </xf>
    <xf numFmtId="164" fontId="16" fillId="0" borderId="15" xfId="0" applyFont="1" applyBorder="1" applyAlignment="1">
      <alignment horizontal="center"/>
    </xf>
    <xf numFmtId="164" fontId="17" fillId="0" borderId="9" xfId="0" applyFont="1" applyBorder="1" applyAlignment="1">
      <alignment horizontal="center"/>
    </xf>
    <xf numFmtId="164" fontId="0" fillId="0" borderId="9" xfId="0" applyBorder="1" applyAlignment="1">
      <alignment/>
    </xf>
    <xf numFmtId="164" fontId="17" fillId="0" borderId="9" xfId="0" applyFont="1" applyBorder="1" applyAlignment="1">
      <alignment/>
    </xf>
    <xf numFmtId="164" fontId="18" fillId="0" borderId="9" xfId="0" applyFont="1" applyBorder="1" applyAlignment="1">
      <alignment horizontal="center"/>
    </xf>
    <xf numFmtId="164" fontId="19" fillId="0" borderId="9" xfId="0" applyFont="1" applyBorder="1" applyAlignment="1">
      <alignment/>
    </xf>
    <xf numFmtId="164" fontId="20" fillId="0" borderId="9" xfId="0" applyFont="1" applyBorder="1" applyAlignment="1">
      <alignment horizontal="center"/>
    </xf>
    <xf numFmtId="164" fontId="21" fillId="0" borderId="9" xfId="0" applyFont="1" applyBorder="1" applyAlignment="1">
      <alignment wrapText="1"/>
    </xf>
    <xf numFmtId="164" fontId="17" fillId="0" borderId="9" xfId="0" applyFont="1" applyBorder="1" applyAlignment="1">
      <alignment horizontal="left" wrapText="1"/>
    </xf>
    <xf numFmtId="164" fontId="17" fillId="0" borderId="9" xfId="0" applyFont="1" applyBorder="1" applyAlignment="1">
      <alignment horizontal="left" vertical="center" wrapText="1"/>
    </xf>
    <xf numFmtId="164" fontId="17" fillId="0" borderId="9" xfId="0" applyNumberFormat="1" applyFont="1" applyBorder="1" applyAlignment="1">
      <alignment horizontal="left" wrapText="1"/>
    </xf>
    <xf numFmtId="164" fontId="19" fillId="0" borderId="9" xfId="0" applyFont="1" applyBorder="1" applyAlignment="1">
      <alignment vertical="top"/>
    </xf>
    <xf numFmtId="164" fontId="20" fillId="0" borderId="9" xfId="0" applyFont="1" applyBorder="1" applyAlignment="1">
      <alignment horizontal="center" vertical="top"/>
    </xf>
    <xf numFmtId="164" fontId="17" fillId="0" borderId="9" xfId="0" applyFont="1" applyBorder="1" applyAlignment="1">
      <alignment horizontal="center" wrapText="1"/>
    </xf>
    <xf numFmtId="164" fontId="18" fillId="0" borderId="9" xfId="0" applyFont="1" applyBorder="1" applyAlignment="1">
      <alignment/>
    </xf>
    <xf numFmtId="164" fontId="19" fillId="0" borderId="9" xfId="0" applyFont="1" applyBorder="1" applyAlignment="1">
      <alignment horizontal="center" vertical="top"/>
    </xf>
    <xf numFmtId="164" fontId="16" fillId="0" borderId="9" xfId="0" applyFont="1" applyBorder="1" applyAlignment="1">
      <alignment horizontal="center" vertical="top"/>
    </xf>
    <xf numFmtId="164" fontId="16" fillId="0" borderId="9" xfId="0" applyFont="1" applyBorder="1" applyAlignment="1">
      <alignment/>
    </xf>
    <xf numFmtId="164" fontId="22" fillId="0" borderId="0" xfId="0" applyFont="1" applyAlignment="1">
      <alignment wrapText="1"/>
    </xf>
    <xf numFmtId="164" fontId="16" fillId="0" borderId="9" xfId="0" applyFont="1" applyFill="1" applyBorder="1" applyAlignment="1">
      <alignment horizontal="center" vertical="center" wrapText="1"/>
    </xf>
    <xf numFmtId="164" fontId="16" fillId="20" borderId="16" xfId="0" applyFont="1" applyFill="1" applyBorder="1" applyAlignment="1">
      <alignment horizontal="left" vertical="center" wrapText="1"/>
    </xf>
    <xf numFmtId="164" fontId="16" fillId="0" borderId="0" xfId="0" applyFont="1" applyAlignment="1">
      <alignment horizontal="left"/>
    </xf>
    <xf numFmtId="164" fontId="0" fillId="0" borderId="9" xfId="0" applyFont="1" applyFill="1" applyBorder="1" applyAlignment="1">
      <alignment vertical="top" wrapText="1"/>
    </xf>
    <xf numFmtId="164" fontId="23" fillId="0" borderId="17" xfId="0" applyFont="1" applyBorder="1" applyAlignment="1">
      <alignment vertical="top" wrapText="1"/>
    </xf>
    <xf numFmtId="164" fontId="23" fillId="0" borderId="18" xfId="0" applyFont="1" applyBorder="1" applyAlignment="1">
      <alignment vertical="top" wrapText="1"/>
    </xf>
    <xf numFmtId="164" fontId="23" fillId="0" borderId="19" xfId="0" applyFont="1" applyBorder="1" applyAlignment="1">
      <alignment vertical="top" wrapText="1"/>
    </xf>
    <xf numFmtId="164" fontId="23" fillId="0" borderId="20" xfId="0" applyFont="1" applyBorder="1" applyAlignment="1">
      <alignment vertical="top" wrapText="1"/>
    </xf>
    <xf numFmtId="164" fontId="23" fillId="0" borderId="21" xfId="0" applyFont="1" applyBorder="1" applyAlignment="1">
      <alignment vertical="top" wrapText="1"/>
    </xf>
    <xf numFmtId="164" fontId="23" fillId="0" borderId="22" xfId="0" applyFont="1" applyBorder="1" applyAlignment="1">
      <alignment vertical="top" wrapText="1"/>
    </xf>
    <xf numFmtId="164" fontId="17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16" fillId="0" borderId="0" xfId="0" applyFont="1" applyBorder="1" applyAlignment="1">
      <alignment/>
    </xf>
    <xf numFmtId="164" fontId="20" fillId="0" borderId="9" xfId="0" applyFont="1" applyBorder="1" applyAlignment="1">
      <alignment/>
    </xf>
    <xf numFmtId="164" fontId="24" fillId="0" borderId="9" xfId="0" applyFont="1" applyBorder="1" applyAlignment="1">
      <alignment/>
    </xf>
    <xf numFmtId="164" fontId="2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Border="1" applyAlignment="1">
      <alignment horizontal="center"/>
    </xf>
    <xf numFmtId="164" fontId="22" fillId="0" borderId="9" xfId="0" applyFont="1" applyBorder="1" applyAlignment="1">
      <alignment horizontal="center" vertical="center" wrapText="1"/>
    </xf>
    <xf numFmtId="164" fontId="22" fillId="0" borderId="9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22" fillId="0" borderId="9" xfId="0" applyFont="1" applyBorder="1" applyAlignment="1">
      <alignment vertical="top" wrapText="1"/>
    </xf>
    <xf numFmtId="164" fontId="22" fillId="0" borderId="9" xfId="0" applyFont="1" applyBorder="1" applyAlignment="1">
      <alignment horizontal="center" vertical="top"/>
    </xf>
    <xf numFmtId="164" fontId="22" fillId="0" borderId="23" xfId="0" applyFont="1" applyBorder="1" applyAlignment="1">
      <alignment horizontal="center" vertical="top"/>
    </xf>
    <xf numFmtId="164" fontId="0" fillId="0" borderId="9" xfId="0" applyBorder="1" applyAlignment="1">
      <alignment horizontal="center" vertical="top"/>
    </xf>
    <xf numFmtId="164" fontId="0" fillId="0" borderId="0" xfId="0" applyAlignment="1">
      <alignment vertical="top"/>
    </xf>
    <xf numFmtId="164" fontId="18" fillId="0" borderId="0" xfId="0" applyFont="1" applyAlignment="1">
      <alignment/>
    </xf>
    <xf numFmtId="164" fontId="16" fillId="0" borderId="0" xfId="0" applyFont="1" applyAlignment="1">
      <alignment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Linked Cell" xfId="53"/>
    <cellStyle name="Neutral" xfId="54"/>
    <cellStyle name="Note" xfId="55"/>
    <cellStyle name="Title" xfId="56"/>
    <cellStyle name="Total" xfId="57"/>
    <cellStyle name="Warning Text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65"/>
  <sheetViews>
    <sheetView workbookViewId="0" topLeftCell="A47">
      <selection activeCell="B1" sqref="B1"/>
    </sheetView>
  </sheetViews>
  <sheetFormatPr defaultColWidth="9.140625" defaultRowHeight="15"/>
  <cols>
    <col min="1" max="1" width="4.8515625" style="0" customWidth="1"/>
    <col min="2" max="2" width="45.00390625" style="0" customWidth="1"/>
    <col min="3" max="3" width="33.00390625" style="0" customWidth="1"/>
    <col min="4" max="4" width="38.00390625" style="0" customWidth="1"/>
    <col min="5" max="5" width="25.00390625" style="0" customWidth="1"/>
    <col min="6" max="6" width="16.8515625" style="0" customWidth="1"/>
    <col min="7" max="7" width="32.421875" style="0" customWidth="1"/>
    <col min="8" max="8" width="22.421875" style="0" customWidth="1"/>
  </cols>
  <sheetData>
    <row r="2" ht="12.75">
      <c r="B2" t="s">
        <v>0</v>
      </c>
    </row>
    <row r="4" spans="2:3" ht="12.75">
      <c r="B4" s="1" t="s">
        <v>1</v>
      </c>
      <c r="C4" s="1" t="s">
        <v>2</v>
      </c>
    </row>
    <row r="5" spans="2:3" ht="12.75">
      <c r="B5" s="2" t="s">
        <v>3</v>
      </c>
      <c r="C5" s="3" t="s">
        <v>4</v>
      </c>
    </row>
    <row r="6" spans="2:3" ht="12.75">
      <c r="B6" s="4" t="s">
        <v>5</v>
      </c>
      <c r="C6" s="5" t="s">
        <v>6</v>
      </c>
    </row>
    <row r="7" spans="2:3" ht="12.75">
      <c r="B7" s="4" t="s">
        <v>7</v>
      </c>
      <c r="C7" s="5" t="s">
        <v>8</v>
      </c>
    </row>
    <row r="8" spans="2:3" ht="12.75">
      <c r="B8" s="4" t="s">
        <v>9</v>
      </c>
      <c r="C8" s="5" t="s">
        <v>10</v>
      </c>
    </row>
    <row r="9" spans="2:3" ht="12.75">
      <c r="B9" s="6" t="s">
        <v>11</v>
      </c>
      <c r="C9" s="7" t="s">
        <v>12</v>
      </c>
    </row>
    <row r="11" spans="2:3" ht="12.75">
      <c r="B11" s="8" t="s">
        <v>13</v>
      </c>
      <c r="C11" s="9"/>
    </row>
    <row r="12" spans="2:3" ht="12.75">
      <c r="B12" s="10" t="s">
        <v>14</v>
      </c>
      <c r="C12" s="11" t="s">
        <v>15</v>
      </c>
    </row>
    <row r="13" spans="2:3" ht="12.75">
      <c r="B13" s="12" t="s">
        <v>16</v>
      </c>
      <c r="C13" s="13" t="s">
        <v>17</v>
      </c>
    </row>
    <row r="14" spans="2:3" ht="12.75">
      <c r="B14" s="12" t="s">
        <v>18</v>
      </c>
      <c r="C14" s="13" t="s">
        <v>19</v>
      </c>
    </row>
    <row r="15" spans="2:3" ht="12.75">
      <c r="B15" s="12" t="s">
        <v>20</v>
      </c>
      <c r="C15" s="13" t="s">
        <v>21</v>
      </c>
    </row>
    <row r="16" spans="2:3" ht="12.75">
      <c r="B16" s="12" t="s">
        <v>22</v>
      </c>
      <c r="C16" s="13" t="s">
        <v>23</v>
      </c>
    </row>
    <row r="17" spans="2:3" ht="12.75">
      <c r="B17" s="12" t="s">
        <v>24</v>
      </c>
      <c r="C17" s="13" t="s">
        <v>25</v>
      </c>
    </row>
    <row r="18" spans="2:3" ht="12.75">
      <c r="B18" s="14" t="s">
        <v>26</v>
      </c>
      <c r="C18" s="13"/>
    </row>
    <row r="19" spans="2:3" ht="12.75">
      <c r="B19" s="12" t="s">
        <v>27</v>
      </c>
      <c r="C19" s="13" t="s">
        <v>19</v>
      </c>
    </row>
    <row r="20" spans="2:3" ht="12.75">
      <c r="B20" s="12" t="s">
        <v>28</v>
      </c>
      <c r="C20" s="13" t="s">
        <v>25</v>
      </c>
    </row>
    <row r="21" spans="2:3" ht="12.75">
      <c r="B21" s="15" t="s">
        <v>29</v>
      </c>
      <c r="C21" s="13"/>
    </row>
    <row r="22" spans="2:3" ht="12.75">
      <c r="B22" s="12" t="s">
        <v>30</v>
      </c>
      <c r="C22" s="13" t="s">
        <v>17</v>
      </c>
    </row>
    <row r="23" spans="2:3" ht="12.75">
      <c r="B23" s="12" t="s">
        <v>31</v>
      </c>
      <c r="C23" s="13" t="s">
        <v>21</v>
      </c>
    </row>
    <row r="24" spans="2:3" ht="12.75">
      <c r="B24" s="12" t="s">
        <v>32</v>
      </c>
      <c r="C24" s="13" t="s">
        <v>25</v>
      </c>
    </row>
    <row r="25" spans="2:3" ht="12.75">
      <c r="B25" s="16" t="s">
        <v>33</v>
      </c>
      <c r="C25" s="13"/>
    </row>
    <row r="26" spans="2:3" ht="12.75">
      <c r="B26" s="12" t="s">
        <v>34</v>
      </c>
      <c r="C26" s="13" t="s">
        <v>17</v>
      </c>
    </row>
    <row r="27" spans="2:3" ht="12.75">
      <c r="B27" s="12" t="s">
        <v>35</v>
      </c>
      <c r="C27" s="13" t="s">
        <v>21</v>
      </c>
    </row>
    <row r="28" spans="2:3" ht="12.75">
      <c r="B28" s="12" t="s">
        <v>36</v>
      </c>
      <c r="C28" s="13" t="s">
        <v>25</v>
      </c>
    </row>
    <row r="29" spans="2:3" ht="12.75">
      <c r="B29" s="17" t="s">
        <v>37</v>
      </c>
      <c r="C29" s="13"/>
    </row>
    <row r="30" spans="2:3" ht="12.75">
      <c r="B30" s="18" t="s">
        <v>38</v>
      </c>
      <c r="C30" s="19" t="s">
        <v>17</v>
      </c>
    </row>
    <row r="31" spans="2:3" ht="12.75">
      <c r="B31" s="18" t="s">
        <v>39</v>
      </c>
      <c r="C31" s="19" t="s">
        <v>25</v>
      </c>
    </row>
    <row r="32" spans="2:3" ht="12.75">
      <c r="B32" s="15" t="s">
        <v>40</v>
      </c>
      <c r="C32" s="13"/>
    </row>
    <row r="33" spans="2:3" ht="12.75">
      <c r="B33" s="12" t="s">
        <v>41</v>
      </c>
      <c r="C33" s="13" t="s">
        <v>17</v>
      </c>
    </row>
    <row r="34" spans="2:3" ht="12.75">
      <c r="B34" s="12" t="s">
        <v>42</v>
      </c>
      <c r="C34" s="13" t="s">
        <v>19</v>
      </c>
    </row>
    <row r="35" spans="2:3" ht="12.75">
      <c r="B35" s="12" t="s">
        <v>43</v>
      </c>
      <c r="C35" s="13" t="s">
        <v>21</v>
      </c>
    </row>
    <row r="36" spans="2:3" ht="12.75">
      <c r="B36" s="12" t="s">
        <v>44</v>
      </c>
      <c r="C36" s="13" t="s">
        <v>23</v>
      </c>
    </row>
    <row r="37" spans="2:3" ht="12.75">
      <c r="B37" s="12" t="s">
        <v>45</v>
      </c>
      <c r="C37" s="13" t="s">
        <v>25</v>
      </c>
    </row>
    <row r="38" ht="21" customHeight="1"/>
    <row r="39" spans="2:3" ht="12.75">
      <c r="B39" s="8" t="s">
        <v>46</v>
      </c>
      <c r="C39" s="9"/>
    </row>
    <row r="40" spans="2:3" ht="12.75">
      <c r="B40" s="20" t="s">
        <v>47</v>
      </c>
      <c r="C40" s="21" t="s">
        <v>48</v>
      </c>
    </row>
    <row r="41" spans="2:3" ht="12.75">
      <c r="B41" s="12" t="s">
        <v>49</v>
      </c>
      <c r="C41" s="1" t="s">
        <v>50</v>
      </c>
    </row>
    <row r="42" spans="2:3" ht="12.75">
      <c r="B42" s="12" t="s">
        <v>51</v>
      </c>
      <c r="C42" s="1" t="s">
        <v>52</v>
      </c>
    </row>
    <row r="43" spans="2:3" ht="12.75">
      <c r="B43" s="12" t="s">
        <v>53</v>
      </c>
      <c r="C43" s="1" t="s">
        <v>54</v>
      </c>
    </row>
    <row r="44" spans="2:3" ht="12.75">
      <c r="B44" s="12" t="s">
        <v>55</v>
      </c>
      <c r="C44" s="1" t="s">
        <v>56</v>
      </c>
    </row>
    <row r="45" spans="2:3" ht="12.75">
      <c r="B45" s="12" t="s">
        <v>57</v>
      </c>
      <c r="C45" s="1" t="s">
        <v>58</v>
      </c>
    </row>
    <row r="46" spans="2:3" ht="12.75">
      <c r="B46" s="20" t="s">
        <v>59</v>
      </c>
      <c r="C46" s="1"/>
    </row>
    <row r="47" spans="2:3" ht="12.75">
      <c r="B47" s="8" t="s">
        <v>60</v>
      </c>
      <c r="C47" s="1"/>
    </row>
    <row r="48" spans="2:3" ht="12.75">
      <c r="B48" s="22" t="s">
        <v>61</v>
      </c>
      <c r="C48" s="1" t="s">
        <v>50</v>
      </c>
    </row>
    <row r="49" spans="2:3" ht="12.75">
      <c r="B49" s="22" t="s">
        <v>62</v>
      </c>
      <c r="C49" s="1" t="s">
        <v>58</v>
      </c>
    </row>
    <row r="50" spans="2:3" ht="12.75">
      <c r="B50" s="15" t="s">
        <v>63</v>
      </c>
      <c r="C50" s="1"/>
    </row>
    <row r="51" spans="2:3" ht="12.75">
      <c r="B51" s="8" t="s">
        <v>64</v>
      </c>
      <c r="C51" s="1"/>
    </row>
    <row r="52" spans="2:3" ht="12.75">
      <c r="B52" s="12" t="s">
        <v>61</v>
      </c>
      <c r="C52" s="1" t="s">
        <v>65</v>
      </c>
    </row>
    <row r="53" spans="2:3" ht="12.75">
      <c r="B53" s="12" t="s">
        <v>66</v>
      </c>
      <c r="C53" s="1" t="s">
        <v>50</v>
      </c>
    </row>
    <row r="54" spans="2:3" ht="12.75">
      <c r="B54" s="12" t="s">
        <v>67</v>
      </c>
      <c r="C54" s="1" t="s">
        <v>52</v>
      </c>
    </row>
    <row r="55" spans="2:3" ht="12.75">
      <c r="B55" s="12" t="s">
        <v>68</v>
      </c>
      <c r="C55" s="1" t="s">
        <v>54</v>
      </c>
    </row>
    <row r="56" spans="2:3" ht="12.75">
      <c r="B56" s="12" t="s">
        <v>69</v>
      </c>
      <c r="C56" s="1" t="s">
        <v>56</v>
      </c>
    </row>
    <row r="57" spans="2:3" ht="12.75">
      <c r="B57" s="18" t="s">
        <v>70</v>
      </c>
      <c r="C57" s="23" t="s">
        <v>58</v>
      </c>
    </row>
    <row r="58" spans="2:3" ht="12.75">
      <c r="B58" s="15" t="s">
        <v>71</v>
      </c>
      <c r="C58" s="1"/>
    </row>
    <row r="59" spans="2:3" ht="12.75">
      <c r="B59" s="12" t="s">
        <v>72</v>
      </c>
      <c r="C59" s="1" t="s">
        <v>50</v>
      </c>
    </row>
    <row r="60" spans="2:3" ht="12.75">
      <c r="B60" s="12" t="s">
        <v>73</v>
      </c>
      <c r="C60" s="1" t="s">
        <v>52</v>
      </c>
    </row>
    <row r="61" spans="2:3" ht="12.75">
      <c r="B61" s="12" t="s">
        <v>74</v>
      </c>
      <c r="C61" s="1" t="s">
        <v>54</v>
      </c>
    </row>
    <row r="62" spans="2:3" ht="12.75">
      <c r="B62" s="12" t="s">
        <v>75</v>
      </c>
      <c r="C62" s="1" t="s">
        <v>56</v>
      </c>
    </row>
    <row r="63" spans="2:3" ht="12.75">
      <c r="B63" s="12" t="s">
        <v>76</v>
      </c>
      <c r="C63" s="1" t="s">
        <v>58</v>
      </c>
    </row>
    <row r="64" spans="2:3" ht="12.75">
      <c r="B64" s="24"/>
      <c r="C64" s="24"/>
    </row>
    <row r="65" spans="2:3" ht="12.75">
      <c r="B65" s="24"/>
      <c r="C65" s="2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4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3" sqref="K13"/>
    </sheetView>
  </sheetViews>
  <sheetFormatPr defaultColWidth="9.140625" defaultRowHeight="15"/>
  <cols>
    <col min="1" max="1" width="30.421875" style="0" customWidth="1"/>
    <col min="2" max="11" width="26.28125" style="25" customWidth="1"/>
    <col min="28" max="28" width="43.8515625" style="0" customWidth="1"/>
    <col min="29" max="29" width="16.8515625" style="0" customWidth="1"/>
    <col min="30" max="30" width="41.140625" style="0" customWidth="1"/>
    <col min="31" max="31" width="22.421875" style="0" customWidth="1"/>
  </cols>
  <sheetData>
    <row r="1" spans="1:11" s="28" customFormat="1" ht="198" customHeight="1">
      <c r="A1" s="26" t="s">
        <v>77</v>
      </c>
      <c r="B1" s="27" t="s">
        <v>78</v>
      </c>
      <c r="C1" s="27" t="s">
        <v>26</v>
      </c>
      <c r="D1" s="27" t="s">
        <v>29</v>
      </c>
      <c r="E1" s="27" t="s">
        <v>33</v>
      </c>
      <c r="F1" s="27" t="s">
        <v>37</v>
      </c>
      <c r="G1" s="27" t="s">
        <v>40</v>
      </c>
      <c r="H1" s="27" t="s">
        <v>47</v>
      </c>
      <c r="I1" s="27" t="s">
        <v>59</v>
      </c>
      <c r="J1" s="27" t="s">
        <v>63</v>
      </c>
      <c r="K1" s="27" t="s">
        <v>71</v>
      </c>
    </row>
    <row r="2" spans="1:11" ht="40.5" customHeight="1">
      <c r="A2" s="29" t="s">
        <v>79</v>
      </c>
      <c r="B2" s="30" t="s">
        <v>16</v>
      </c>
      <c r="C2" s="31" t="s">
        <v>28</v>
      </c>
      <c r="D2" s="31" t="s">
        <v>30</v>
      </c>
      <c r="E2" s="31" t="s">
        <v>34</v>
      </c>
      <c r="F2" s="31" t="s">
        <v>80</v>
      </c>
      <c r="G2" s="31" t="s">
        <v>41</v>
      </c>
      <c r="H2" s="31" t="s">
        <v>81</v>
      </c>
      <c r="I2" s="31" t="s">
        <v>61</v>
      </c>
      <c r="J2" s="31" t="s">
        <v>67</v>
      </c>
      <c r="K2" s="32" t="s">
        <v>74</v>
      </c>
    </row>
    <row r="3" spans="1:11" ht="40.5" customHeight="1">
      <c r="A3" s="29" t="s">
        <v>82</v>
      </c>
      <c r="B3" s="33" t="s">
        <v>16</v>
      </c>
      <c r="C3" s="34" t="s">
        <v>28</v>
      </c>
      <c r="D3" s="34" t="s">
        <v>30</v>
      </c>
      <c r="E3" s="34" t="s">
        <v>34</v>
      </c>
      <c r="F3" s="34" t="s">
        <v>80</v>
      </c>
      <c r="G3" s="34" t="s">
        <v>41</v>
      </c>
      <c r="H3" s="34" t="s">
        <v>83</v>
      </c>
      <c r="I3" s="34" t="s">
        <v>61</v>
      </c>
      <c r="J3" s="34" t="s">
        <v>66</v>
      </c>
      <c r="K3" s="35" t="s">
        <v>74</v>
      </c>
    </row>
    <row r="4" spans="1:31" ht="40.5" customHeight="1">
      <c r="A4" s="29" t="s">
        <v>84</v>
      </c>
      <c r="B4" s="33" t="s">
        <v>85</v>
      </c>
      <c r="C4" s="34" t="s">
        <v>28</v>
      </c>
      <c r="D4" s="34" t="s">
        <v>30</v>
      </c>
      <c r="E4" s="34" t="s">
        <v>34</v>
      </c>
      <c r="F4" s="34" t="s">
        <v>80</v>
      </c>
      <c r="G4" s="34" t="s">
        <v>41</v>
      </c>
      <c r="H4" s="34" t="s">
        <v>83</v>
      </c>
      <c r="I4" s="34" t="s">
        <v>61</v>
      </c>
      <c r="J4" s="34" t="s">
        <v>61</v>
      </c>
      <c r="K4" s="35" t="s">
        <v>74</v>
      </c>
      <c r="AB4" s="36"/>
      <c r="AC4" s="37"/>
      <c r="AD4" s="36"/>
      <c r="AE4" s="37"/>
    </row>
    <row r="5" spans="1:31" ht="40.5" customHeight="1">
      <c r="A5" s="29" t="s">
        <v>86</v>
      </c>
      <c r="B5" s="33" t="s">
        <v>85</v>
      </c>
      <c r="C5" s="34" t="s">
        <v>28</v>
      </c>
      <c r="D5" s="34" t="s">
        <v>30</v>
      </c>
      <c r="E5" s="34" t="s">
        <v>34</v>
      </c>
      <c r="F5" s="34" t="s">
        <v>80</v>
      </c>
      <c r="G5" s="34" t="s">
        <v>41</v>
      </c>
      <c r="H5" s="34" t="s">
        <v>83</v>
      </c>
      <c r="I5" s="34" t="s">
        <v>61</v>
      </c>
      <c r="J5" s="34" t="s">
        <v>66</v>
      </c>
      <c r="K5" s="35" t="s">
        <v>74</v>
      </c>
      <c r="AB5" s="36"/>
      <c r="AC5" s="38"/>
      <c r="AD5" s="36"/>
      <c r="AE5" s="39"/>
    </row>
    <row r="6" spans="1:31" ht="53.25" customHeight="1">
      <c r="A6" s="29" t="s">
        <v>87</v>
      </c>
      <c r="B6" s="33" t="s">
        <v>85</v>
      </c>
      <c r="C6" s="34" t="s">
        <v>28</v>
      </c>
      <c r="D6" s="34" t="s">
        <v>30</v>
      </c>
      <c r="E6" s="34" t="s">
        <v>34</v>
      </c>
      <c r="F6" s="34" t="s">
        <v>80</v>
      </c>
      <c r="G6" s="34" t="s">
        <v>41</v>
      </c>
      <c r="H6" s="34" t="s">
        <v>83</v>
      </c>
      <c r="I6" s="34" t="s">
        <v>61</v>
      </c>
      <c r="J6" s="34" t="s">
        <v>66</v>
      </c>
      <c r="K6" s="35" t="s">
        <v>74</v>
      </c>
      <c r="AB6" s="40"/>
      <c r="AC6" s="41"/>
      <c r="AD6" s="40"/>
      <c r="AE6" s="42"/>
    </row>
    <row r="7" spans="1:31" ht="12.75">
      <c r="A7" s="29" t="s">
        <v>88</v>
      </c>
      <c r="B7" s="33" t="s">
        <v>85</v>
      </c>
      <c r="C7" s="34" t="s">
        <v>28</v>
      </c>
      <c r="D7" s="34" t="s">
        <v>30</v>
      </c>
      <c r="E7" s="34" t="s">
        <v>34</v>
      </c>
      <c r="F7" s="34" t="s">
        <v>80</v>
      </c>
      <c r="G7" s="34" t="s">
        <v>41</v>
      </c>
      <c r="H7" s="34" t="s">
        <v>89</v>
      </c>
      <c r="I7" s="34" t="s">
        <v>61</v>
      </c>
      <c r="J7" s="34" t="s">
        <v>66</v>
      </c>
      <c r="K7" s="35" t="s">
        <v>74</v>
      </c>
      <c r="AB7" s="40"/>
      <c r="AC7" s="41"/>
      <c r="AD7" s="40"/>
      <c r="AE7" s="42"/>
    </row>
    <row r="8" spans="1:31" ht="12.75">
      <c r="A8" s="29" t="s">
        <v>90</v>
      </c>
      <c r="B8" s="33" t="s">
        <v>16</v>
      </c>
      <c r="C8" s="34" t="s">
        <v>28</v>
      </c>
      <c r="D8" s="34" t="s">
        <v>30</v>
      </c>
      <c r="E8" s="34" t="s">
        <v>35</v>
      </c>
      <c r="F8" s="34" t="s">
        <v>80</v>
      </c>
      <c r="G8" s="34" t="s">
        <v>42</v>
      </c>
      <c r="H8" s="34" t="s">
        <v>83</v>
      </c>
      <c r="I8" s="34" t="s">
        <v>61</v>
      </c>
      <c r="J8" s="34" t="s">
        <v>61</v>
      </c>
      <c r="K8" s="35" t="s">
        <v>74</v>
      </c>
      <c r="AB8" s="40"/>
      <c r="AC8" s="41"/>
      <c r="AD8" s="40"/>
      <c r="AE8" s="42"/>
    </row>
    <row r="9" spans="1:31" ht="12.75">
      <c r="A9" s="29" t="s">
        <v>91</v>
      </c>
      <c r="B9" s="33" t="s">
        <v>92</v>
      </c>
      <c r="C9" s="34" t="s">
        <v>28</v>
      </c>
      <c r="D9" s="34" t="s">
        <v>30</v>
      </c>
      <c r="E9" s="34" t="s">
        <v>36</v>
      </c>
      <c r="F9" s="34" t="s">
        <v>80</v>
      </c>
      <c r="G9" s="34" t="s">
        <v>41</v>
      </c>
      <c r="H9" s="34" t="s">
        <v>83</v>
      </c>
      <c r="I9" s="34" t="s">
        <v>61</v>
      </c>
      <c r="J9" s="34" t="s">
        <v>67</v>
      </c>
      <c r="K9" s="35" t="s">
        <v>74</v>
      </c>
      <c r="AB9" s="40"/>
      <c r="AC9" s="41"/>
      <c r="AD9" s="40"/>
      <c r="AE9" s="42"/>
    </row>
    <row r="10" spans="1:31" ht="54.75" customHeight="1">
      <c r="A10" s="29" t="s">
        <v>93</v>
      </c>
      <c r="B10" s="33" t="s">
        <v>85</v>
      </c>
      <c r="C10" s="34" t="s">
        <v>28</v>
      </c>
      <c r="D10" s="34" t="s">
        <v>30</v>
      </c>
      <c r="E10" s="34" t="s">
        <v>35</v>
      </c>
      <c r="F10" s="34" t="s">
        <v>80</v>
      </c>
      <c r="G10" s="34" t="s">
        <v>41</v>
      </c>
      <c r="H10" s="34" t="s">
        <v>83</v>
      </c>
      <c r="I10" s="34" t="s">
        <v>61</v>
      </c>
      <c r="J10" s="34" t="s">
        <v>61</v>
      </c>
      <c r="K10" s="35" t="s">
        <v>72</v>
      </c>
      <c r="AB10" s="40"/>
      <c r="AC10" s="41"/>
      <c r="AD10" s="40"/>
      <c r="AE10" s="42"/>
    </row>
    <row r="11" spans="1:31" ht="33.75" customHeight="1">
      <c r="A11" s="29" t="s">
        <v>94</v>
      </c>
      <c r="B11" s="33" t="s">
        <v>16</v>
      </c>
      <c r="C11" s="34" t="s">
        <v>27</v>
      </c>
      <c r="D11" s="34" t="s">
        <v>30</v>
      </c>
      <c r="E11" s="34" t="s">
        <v>34</v>
      </c>
      <c r="F11" s="34" t="s">
        <v>80</v>
      </c>
      <c r="G11" s="34" t="s">
        <v>41</v>
      </c>
      <c r="H11" s="34" t="s">
        <v>83</v>
      </c>
      <c r="I11" s="34" t="s">
        <v>61</v>
      </c>
      <c r="J11" s="34" t="s">
        <v>61</v>
      </c>
      <c r="K11" s="35" t="s">
        <v>73</v>
      </c>
      <c r="AB11" s="40"/>
      <c r="AC11" s="41"/>
      <c r="AD11" s="40"/>
      <c r="AE11" s="42"/>
    </row>
    <row r="12" spans="1:31" ht="40.5" customHeight="1">
      <c r="A12" s="29" t="s">
        <v>95</v>
      </c>
      <c r="B12" s="33" t="s">
        <v>16</v>
      </c>
      <c r="C12" s="34" t="s">
        <v>28</v>
      </c>
      <c r="D12" s="34" t="s">
        <v>30</v>
      </c>
      <c r="E12" s="34" t="s">
        <v>35</v>
      </c>
      <c r="F12" s="34" t="s">
        <v>80</v>
      </c>
      <c r="G12" s="34" t="s">
        <v>41</v>
      </c>
      <c r="H12" s="34" t="s">
        <v>83</v>
      </c>
      <c r="I12" s="34" t="s">
        <v>61</v>
      </c>
      <c r="J12" s="34" t="s">
        <v>61</v>
      </c>
      <c r="K12" s="35" t="s">
        <v>74</v>
      </c>
      <c r="AB12" s="40"/>
      <c r="AC12" s="41"/>
      <c r="AD12" s="40"/>
      <c r="AE12" s="42"/>
    </row>
    <row r="13" spans="1:31" ht="12.75">
      <c r="A13" s="29" t="s">
        <v>96</v>
      </c>
      <c r="B13" s="33" t="s">
        <v>16</v>
      </c>
      <c r="C13" s="34" t="s">
        <v>28</v>
      </c>
      <c r="D13" s="34" t="s">
        <v>30</v>
      </c>
      <c r="E13" s="34" t="s">
        <v>35</v>
      </c>
      <c r="F13" s="34" t="s">
        <v>80</v>
      </c>
      <c r="G13" s="34" t="s">
        <v>41</v>
      </c>
      <c r="H13" s="34" t="s">
        <v>83</v>
      </c>
      <c r="I13" s="34" t="s">
        <v>61</v>
      </c>
      <c r="J13" s="34" t="s">
        <v>61</v>
      </c>
      <c r="K13" s="35" t="s">
        <v>74</v>
      </c>
      <c r="AB13" s="40"/>
      <c r="AC13" s="41"/>
      <c r="AD13" s="40"/>
      <c r="AE13" s="42"/>
    </row>
    <row r="14" spans="1:31" ht="25.5" customHeight="1">
      <c r="A14" s="29"/>
      <c r="B14" s="33"/>
      <c r="C14" s="34"/>
      <c r="D14" s="34"/>
      <c r="E14" s="34"/>
      <c r="F14" s="34"/>
      <c r="G14" s="34"/>
      <c r="H14" s="34"/>
      <c r="I14" s="34"/>
      <c r="J14" s="34"/>
      <c r="K14" s="35"/>
      <c r="AB14" s="40"/>
      <c r="AC14" s="41"/>
      <c r="AD14" s="40"/>
      <c r="AE14" s="42"/>
    </row>
    <row r="15" spans="1:31" ht="12.75">
      <c r="A15" s="29"/>
      <c r="B15" s="33"/>
      <c r="C15" s="34"/>
      <c r="D15" s="34"/>
      <c r="E15" s="34"/>
      <c r="F15" s="34"/>
      <c r="G15" s="34"/>
      <c r="H15" s="34"/>
      <c r="I15" s="34"/>
      <c r="J15" s="34"/>
      <c r="K15" s="35"/>
      <c r="AB15" s="40"/>
      <c r="AC15" s="41"/>
      <c r="AD15" s="40"/>
      <c r="AE15" s="42"/>
    </row>
    <row r="16" spans="1:31" ht="29.25" customHeight="1">
      <c r="A16" s="29"/>
      <c r="B16" s="33"/>
      <c r="C16" s="34"/>
      <c r="D16" s="34"/>
      <c r="E16" s="34"/>
      <c r="F16" s="34"/>
      <c r="G16" s="34"/>
      <c r="H16" s="34"/>
      <c r="I16" s="34"/>
      <c r="J16" s="34"/>
      <c r="K16" s="35"/>
      <c r="AB16" s="40"/>
      <c r="AC16" s="41"/>
      <c r="AD16" s="36"/>
      <c r="AE16" s="42"/>
    </row>
    <row r="17" spans="1:31" ht="28.5" customHeight="1">
      <c r="A17" s="29"/>
      <c r="B17" s="33"/>
      <c r="C17" s="34"/>
      <c r="D17" s="34"/>
      <c r="E17" s="34"/>
      <c r="F17" s="34"/>
      <c r="G17" s="34"/>
      <c r="H17" s="34"/>
      <c r="I17" s="34"/>
      <c r="J17" s="34"/>
      <c r="K17" s="35"/>
      <c r="AB17" s="40"/>
      <c r="AC17" s="41"/>
      <c r="AD17" s="40"/>
      <c r="AE17" s="42"/>
    </row>
    <row r="18" spans="1:31" ht="27.75" customHeight="1">
      <c r="A18" s="29"/>
      <c r="B18" s="33"/>
      <c r="C18" s="34"/>
      <c r="D18" s="34"/>
      <c r="E18" s="34"/>
      <c r="F18" s="34"/>
      <c r="G18" s="34"/>
      <c r="H18" s="34"/>
      <c r="I18" s="34"/>
      <c r="J18" s="34"/>
      <c r="K18" s="35"/>
      <c r="AB18" s="36"/>
      <c r="AC18" s="41"/>
      <c r="AD18" s="40"/>
      <c r="AE18" s="42"/>
    </row>
    <row r="19" spans="1:31" ht="12.75">
      <c r="A19" s="29"/>
      <c r="B19" s="33"/>
      <c r="C19" s="34"/>
      <c r="D19" s="34"/>
      <c r="E19" s="34"/>
      <c r="F19" s="34"/>
      <c r="G19" s="34"/>
      <c r="H19" s="34"/>
      <c r="I19" s="34"/>
      <c r="J19" s="34"/>
      <c r="K19" s="35"/>
      <c r="AB19" s="40"/>
      <c r="AC19" s="41"/>
      <c r="AD19" s="36"/>
      <c r="AE19" s="42"/>
    </row>
    <row r="20" spans="1:31" ht="28.5" customHeight="1">
      <c r="A20" s="29"/>
      <c r="B20" s="33"/>
      <c r="C20" s="34"/>
      <c r="D20" s="34"/>
      <c r="E20" s="34"/>
      <c r="F20" s="34"/>
      <c r="G20" s="34"/>
      <c r="H20" s="34"/>
      <c r="I20" s="34"/>
      <c r="J20" s="34"/>
      <c r="K20" s="35"/>
      <c r="AB20" s="40"/>
      <c r="AC20" s="41"/>
      <c r="AD20" s="36"/>
      <c r="AE20" s="42"/>
    </row>
    <row r="21" spans="1:31" ht="62.25" customHeight="1">
      <c r="A21" s="29"/>
      <c r="B21" s="33"/>
      <c r="C21" s="34"/>
      <c r="D21" s="34"/>
      <c r="E21" s="34"/>
      <c r="F21" s="34"/>
      <c r="G21" s="34"/>
      <c r="H21" s="34"/>
      <c r="I21" s="34"/>
      <c r="J21" s="34"/>
      <c r="K21" s="35"/>
      <c r="AB21" s="40"/>
      <c r="AC21" s="41"/>
      <c r="AD21" s="40"/>
      <c r="AE21" s="42"/>
    </row>
    <row r="22" spans="1:31" ht="111.75" customHeight="1">
      <c r="A22" s="29"/>
      <c r="B22" s="33"/>
      <c r="C22" s="34"/>
      <c r="D22" s="34"/>
      <c r="E22" s="34"/>
      <c r="F22" s="34"/>
      <c r="G22" s="34"/>
      <c r="H22" s="34"/>
      <c r="I22" s="34"/>
      <c r="J22" s="34"/>
      <c r="K22" s="35"/>
      <c r="AB22" s="36"/>
      <c r="AC22" s="41"/>
      <c r="AD22" s="40"/>
      <c r="AE22" s="42"/>
    </row>
    <row r="23" spans="1:31" ht="12.75">
      <c r="A23" s="29"/>
      <c r="B23" s="33"/>
      <c r="C23" s="34"/>
      <c r="D23" s="34"/>
      <c r="E23" s="34"/>
      <c r="F23" s="34"/>
      <c r="G23" s="34"/>
      <c r="H23" s="34"/>
      <c r="I23" s="34"/>
      <c r="J23" s="34"/>
      <c r="K23" s="35"/>
      <c r="AB23" s="36"/>
      <c r="AC23" s="41"/>
      <c r="AD23" s="40"/>
      <c r="AE23" s="42"/>
    </row>
    <row r="24" spans="1:31" ht="12.75">
      <c r="A24" s="29"/>
      <c r="B24" s="33"/>
      <c r="C24" s="34"/>
      <c r="D24" s="34"/>
      <c r="E24" s="34"/>
      <c r="F24" s="34"/>
      <c r="G24" s="34"/>
      <c r="H24" s="34"/>
      <c r="I24" s="34"/>
      <c r="J24" s="34"/>
      <c r="K24" s="35"/>
      <c r="AB24" s="36"/>
      <c r="AC24" s="41"/>
      <c r="AD24" s="40"/>
      <c r="AE24" s="42"/>
    </row>
    <row r="25" spans="1:31" ht="12.75">
      <c r="A25" s="29"/>
      <c r="B25" s="33"/>
      <c r="C25" s="34"/>
      <c r="D25" s="34"/>
      <c r="E25" s="34"/>
      <c r="F25" s="34"/>
      <c r="G25" s="34"/>
      <c r="H25" s="34"/>
      <c r="I25" s="34"/>
      <c r="J25" s="34"/>
      <c r="K25" s="35"/>
      <c r="AB25" s="36"/>
      <c r="AC25" s="41"/>
      <c r="AD25" s="40"/>
      <c r="AE25" s="42"/>
    </row>
    <row r="26" spans="1:31" ht="12.75">
      <c r="A26" s="29"/>
      <c r="B26" s="33"/>
      <c r="C26" s="34"/>
      <c r="D26" s="34"/>
      <c r="E26" s="34"/>
      <c r="F26" s="34"/>
      <c r="G26" s="34"/>
      <c r="H26" s="34"/>
      <c r="I26" s="34"/>
      <c r="J26" s="34"/>
      <c r="K26" s="35"/>
      <c r="AB26" s="36"/>
      <c r="AC26" s="41"/>
      <c r="AD26" s="40"/>
      <c r="AE26" s="42"/>
    </row>
    <row r="27" spans="1:31" ht="12.75">
      <c r="A27" s="29"/>
      <c r="B27" s="33"/>
      <c r="C27" s="34"/>
      <c r="D27" s="34"/>
      <c r="E27" s="34"/>
      <c r="F27" s="34"/>
      <c r="G27" s="34"/>
      <c r="H27" s="34"/>
      <c r="I27" s="34"/>
      <c r="J27" s="34"/>
      <c r="K27" s="35"/>
      <c r="AB27" s="36"/>
      <c r="AC27" s="41"/>
      <c r="AD27" s="40"/>
      <c r="AE27" s="42"/>
    </row>
    <row r="28" spans="1:31" ht="12.75">
      <c r="A28" s="29"/>
      <c r="B28" s="33"/>
      <c r="C28" s="34"/>
      <c r="D28" s="34"/>
      <c r="E28" s="34"/>
      <c r="F28" s="34"/>
      <c r="G28" s="34"/>
      <c r="H28" s="34"/>
      <c r="I28" s="34"/>
      <c r="J28" s="34"/>
      <c r="K28" s="35"/>
      <c r="AB28" s="36"/>
      <c r="AC28" s="41"/>
      <c r="AD28" s="40"/>
      <c r="AE28" s="42"/>
    </row>
    <row r="29" spans="1:31" ht="12.75">
      <c r="A29" s="29"/>
      <c r="B29" s="33"/>
      <c r="C29" s="34"/>
      <c r="D29" s="34"/>
      <c r="E29" s="34"/>
      <c r="F29" s="34"/>
      <c r="G29" s="34"/>
      <c r="H29" s="34"/>
      <c r="I29" s="34"/>
      <c r="J29" s="34"/>
      <c r="K29" s="35"/>
      <c r="AB29" s="36"/>
      <c r="AC29" s="41"/>
      <c r="AD29" s="40"/>
      <c r="AE29" s="42"/>
    </row>
    <row r="30" spans="1:31" ht="12.75">
      <c r="A30" s="29"/>
      <c r="B30" s="33"/>
      <c r="C30" s="34"/>
      <c r="D30" s="34"/>
      <c r="E30" s="34"/>
      <c r="F30" s="34"/>
      <c r="G30" s="34"/>
      <c r="H30" s="34"/>
      <c r="I30" s="34"/>
      <c r="J30" s="34"/>
      <c r="K30" s="35"/>
      <c r="AB30" s="36"/>
      <c r="AC30" s="41"/>
      <c r="AD30" s="40"/>
      <c r="AE30" s="42"/>
    </row>
    <row r="31" spans="1:31" ht="12.75">
      <c r="A31" s="29"/>
      <c r="B31" s="33"/>
      <c r="C31" s="34"/>
      <c r="D31" s="34"/>
      <c r="E31" s="34"/>
      <c r="F31" s="34"/>
      <c r="G31" s="34"/>
      <c r="H31" s="34"/>
      <c r="I31" s="34"/>
      <c r="J31" s="34"/>
      <c r="K31" s="35"/>
      <c r="AB31" s="36"/>
      <c r="AC31" s="41"/>
      <c r="AD31" s="40"/>
      <c r="AE31" s="42"/>
    </row>
    <row r="32" spans="1:31" ht="12.75">
      <c r="A32" s="29"/>
      <c r="B32" s="33"/>
      <c r="C32" s="34"/>
      <c r="D32" s="34"/>
      <c r="E32" s="34"/>
      <c r="F32" s="34"/>
      <c r="G32" s="34"/>
      <c r="H32" s="34"/>
      <c r="I32" s="34"/>
      <c r="J32" s="34"/>
      <c r="K32" s="35"/>
      <c r="AB32" s="36"/>
      <c r="AC32" s="41"/>
      <c r="AD32" s="40"/>
      <c r="AE32" s="42"/>
    </row>
    <row r="33" spans="1:31" ht="12.75">
      <c r="A33" s="29"/>
      <c r="B33" s="33"/>
      <c r="C33" s="34"/>
      <c r="D33" s="34"/>
      <c r="E33" s="34"/>
      <c r="F33" s="34"/>
      <c r="G33" s="34"/>
      <c r="H33" s="34"/>
      <c r="I33" s="34"/>
      <c r="J33" s="34"/>
      <c r="K33" s="35"/>
      <c r="AB33" s="36"/>
      <c r="AC33" s="41"/>
      <c r="AD33" s="40"/>
      <c r="AE33" s="42"/>
    </row>
    <row r="34" spans="1:31" ht="12.75">
      <c r="A34" s="29"/>
      <c r="B34" s="33"/>
      <c r="C34" s="34"/>
      <c r="D34" s="34"/>
      <c r="E34" s="34"/>
      <c r="F34" s="34"/>
      <c r="G34" s="34"/>
      <c r="H34" s="34"/>
      <c r="I34" s="34"/>
      <c r="J34" s="34"/>
      <c r="K34" s="35"/>
      <c r="AB34" s="36"/>
      <c r="AC34" s="41"/>
      <c r="AD34" s="40"/>
      <c r="AE34" s="42"/>
    </row>
    <row r="35" spans="1:31" ht="12.75">
      <c r="A35" s="29"/>
      <c r="B35" s="33"/>
      <c r="C35" s="34"/>
      <c r="D35" s="34"/>
      <c r="E35" s="34"/>
      <c r="F35" s="34"/>
      <c r="G35" s="34"/>
      <c r="H35" s="34"/>
      <c r="I35" s="34"/>
      <c r="J35" s="34"/>
      <c r="K35" s="35"/>
      <c r="AB35" s="36"/>
      <c r="AC35" s="41"/>
      <c r="AD35" s="40"/>
      <c r="AE35" s="42"/>
    </row>
    <row r="36" spans="1:31" ht="12.75">
      <c r="A36" s="29"/>
      <c r="B36" s="33"/>
      <c r="C36" s="34"/>
      <c r="D36" s="34"/>
      <c r="E36" s="34"/>
      <c r="F36" s="34"/>
      <c r="G36" s="34"/>
      <c r="H36" s="34"/>
      <c r="I36" s="34"/>
      <c r="J36" s="34"/>
      <c r="K36" s="35"/>
      <c r="AB36" s="36"/>
      <c r="AC36" s="41"/>
      <c r="AD36" s="40"/>
      <c r="AE36" s="42"/>
    </row>
    <row r="37" spans="1:31" ht="12.75">
      <c r="A37" s="29"/>
      <c r="B37" s="33"/>
      <c r="C37" s="34"/>
      <c r="D37" s="34"/>
      <c r="E37" s="34"/>
      <c r="F37" s="34"/>
      <c r="G37" s="34"/>
      <c r="H37" s="34"/>
      <c r="I37" s="34"/>
      <c r="J37" s="34"/>
      <c r="K37" s="35"/>
      <c r="AB37" s="36"/>
      <c r="AC37" s="41"/>
      <c r="AD37" s="40"/>
      <c r="AE37" s="42"/>
    </row>
    <row r="38" spans="1:31" ht="12.75">
      <c r="A38" s="29"/>
      <c r="B38" s="33"/>
      <c r="C38" s="34"/>
      <c r="D38" s="34"/>
      <c r="E38" s="34"/>
      <c r="F38" s="34"/>
      <c r="G38" s="34"/>
      <c r="H38" s="34"/>
      <c r="I38" s="34"/>
      <c r="J38" s="34"/>
      <c r="K38" s="35"/>
      <c r="AB38" s="36"/>
      <c r="AC38" s="41"/>
      <c r="AD38" s="40"/>
      <c r="AE38" s="42"/>
    </row>
    <row r="39" spans="1:31" ht="12.75">
      <c r="A39" s="29"/>
      <c r="B39" s="33"/>
      <c r="C39" s="34"/>
      <c r="D39" s="34"/>
      <c r="E39" s="34"/>
      <c r="F39" s="34"/>
      <c r="G39" s="34"/>
      <c r="H39" s="34"/>
      <c r="I39" s="34"/>
      <c r="J39" s="34"/>
      <c r="K39" s="35"/>
      <c r="AB39" s="36"/>
      <c r="AC39" s="41"/>
      <c r="AD39" s="40"/>
      <c r="AE39" s="42"/>
    </row>
    <row r="40" spans="1:31" ht="12.75">
      <c r="A40" s="29"/>
      <c r="B40" s="33"/>
      <c r="C40" s="34"/>
      <c r="D40" s="34"/>
      <c r="E40" s="34"/>
      <c r="F40" s="34"/>
      <c r="G40" s="34"/>
      <c r="H40" s="34"/>
      <c r="I40" s="34"/>
      <c r="J40" s="34"/>
      <c r="K40" s="35"/>
      <c r="AB40" s="36"/>
      <c r="AC40" s="41"/>
      <c r="AD40" s="40"/>
      <c r="AE40" s="42"/>
    </row>
    <row r="41" spans="1:31" ht="12.75">
      <c r="A41" s="29"/>
      <c r="B41" s="33"/>
      <c r="C41" s="34"/>
      <c r="D41" s="34"/>
      <c r="E41" s="34"/>
      <c r="F41" s="34"/>
      <c r="G41" s="34"/>
      <c r="H41" s="34"/>
      <c r="I41" s="34"/>
      <c r="J41" s="34"/>
      <c r="K41" s="35"/>
      <c r="AB41" s="36"/>
      <c r="AC41" s="41"/>
      <c r="AD41" s="40"/>
      <c r="AE41" s="42"/>
    </row>
    <row r="42" spans="28:31" ht="12.75">
      <c r="AB42" s="40"/>
      <c r="AC42" s="41"/>
      <c r="AD42" s="40"/>
      <c r="AE42" s="42"/>
    </row>
    <row r="43" spans="28:31" ht="12.75">
      <c r="AB43" s="36"/>
      <c r="AC43" s="41"/>
      <c r="AD43" s="40"/>
      <c r="AE43" s="42"/>
    </row>
    <row r="44" spans="28:31" ht="12.75">
      <c r="AB44" s="40"/>
      <c r="AC44" s="41"/>
      <c r="AD44" s="40"/>
      <c r="AE44" s="42"/>
    </row>
    <row r="45" spans="28:31" ht="12.75">
      <c r="AB45" s="40"/>
      <c r="AC45" s="41"/>
      <c r="AD45" s="40"/>
      <c r="AE45" s="42"/>
    </row>
    <row r="46" spans="28:31" ht="12.75">
      <c r="AB46" s="40"/>
      <c r="AC46" s="41"/>
      <c r="AD46" s="40"/>
      <c r="AE46" s="42"/>
    </row>
    <row r="47" spans="28:31" ht="12.75">
      <c r="AB47" s="40"/>
      <c r="AC47" s="41"/>
      <c r="AD47" s="43"/>
      <c r="AE47" s="43"/>
    </row>
    <row r="48" spans="28:31" ht="12.75">
      <c r="AB48" s="40"/>
      <c r="AC48" s="41"/>
      <c r="AD48" s="43"/>
      <c r="AE48" s="43"/>
    </row>
    <row r="49" spans="28:31" ht="12.75">
      <c r="AB49" s="37"/>
      <c r="AC49" s="37"/>
      <c r="AD49" s="37"/>
      <c r="AE49" s="37"/>
    </row>
    <row r="69" spans="28:31" ht="12.75">
      <c r="AB69" s="11" t="s">
        <v>13</v>
      </c>
      <c r="AC69" s="44"/>
      <c r="AD69" s="11" t="s">
        <v>46</v>
      </c>
      <c r="AE69" s="44"/>
    </row>
    <row r="70" spans="28:31" ht="12.75">
      <c r="AB70" s="11" t="s">
        <v>97</v>
      </c>
      <c r="AC70" s="11" t="s">
        <v>15</v>
      </c>
      <c r="AD70" s="11" t="s">
        <v>98</v>
      </c>
      <c r="AE70" s="21" t="s">
        <v>48</v>
      </c>
    </row>
    <row r="71" spans="28:31" ht="12.75">
      <c r="AB71" s="11"/>
      <c r="AC71" s="11"/>
      <c r="AD71" s="11"/>
      <c r="AE71" s="21"/>
    </row>
    <row r="72" spans="28:31" ht="12.75">
      <c r="AB72" s="45" t="s">
        <v>16</v>
      </c>
      <c r="AC72" s="13" t="s">
        <v>17</v>
      </c>
      <c r="AD72" s="45" t="s">
        <v>83</v>
      </c>
      <c r="AE72" s="13" t="s">
        <v>50</v>
      </c>
    </row>
    <row r="73" spans="28:31" ht="12.75">
      <c r="AB73" s="45" t="s">
        <v>85</v>
      </c>
      <c r="AC73" s="13" t="s">
        <v>19</v>
      </c>
      <c r="AD73" s="45" t="s">
        <v>89</v>
      </c>
      <c r="AE73" s="13" t="s">
        <v>52</v>
      </c>
    </row>
    <row r="74" spans="28:31" ht="12.75">
      <c r="AB74" s="45" t="s">
        <v>20</v>
      </c>
      <c r="AC74" s="13" t="s">
        <v>21</v>
      </c>
      <c r="AD74" s="45" t="s">
        <v>99</v>
      </c>
      <c r="AE74" s="13" t="s">
        <v>54</v>
      </c>
    </row>
    <row r="75" spans="28:31" ht="12.75">
      <c r="AB75" s="45" t="s">
        <v>92</v>
      </c>
      <c r="AC75" s="13" t="s">
        <v>23</v>
      </c>
      <c r="AD75" s="45" t="s">
        <v>81</v>
      </c>
      <c r="AE75" s="13" t="s">
        <v>56</v>
      </c>
    </row>
    <row r="76" spans="28:31" ht="12.75">
      <c r="AB76" s="45" t="s">
        <v>24</v>
      </c>
      <c r="AC76" s="13" t="s">
        <v>25</v>
      </c>
      <c r="AD76" s="45" t="s">
        <v>100</v>
      </c>
      <c r="AE76" s="13" t="s">
        <v>58</v>
      </c>
    </row>
    <row r="77" spans="28:31" ht="12.75">
      <c r="AB77" s="11" t="s">
        <v>101</v>
      </c>
      <c r="AC77" s="13"/>
      <c r="AD77" s="11" t="s">
        <v>102</v>
      </c>
      <c r="AE77" s="13"/>
    </row>
    <row r="78" spans="28:31" ht="12.75">
      <c r="AB78" s="11"/>
      <c r="AC78" s="13"/>
      <c r="AD78" s="11"/>
      <c r="AE78" s="13"/>
    </row>
    <row r="79" spans="28:31" ht="12.75">
      <c r="AB79" s="45" t="s">
        <v>27</v>
      </c>
      <c r="AC79" s="13" t="s">
        <v>19</v>
      </c>
      <c r="AD79" s="11" t="s">
        <v>60</v>
      </c>
      <c r="AE79" s="13"/>
    </row>
    <row r="80" spans="28:31" ht="12.75">
      <c r="AB80" s="45" t="s">
        <v>28</v>
      </c>
      <c r="AC80" s="13" t="s">
        <v>25</v>
      </c>
      <c r="AD80" s="11"/>
      <c r="AE80" s="13" t="s">
        <v>50</v>
      </c>
    </row>
    <row r="81" spans="28:31" ht="12.75">
      <c r="AB81" s="11" t="s">
        <v>103</v>
      </c>
      <c r="AC81" s="13"/>
      <c r="AD81" s="45" t="s">
        <v>61</v>
      </c>
      <c r="AE81" s="13" t="s">
        <v>58</v>
      </c>
    </row>
    <row r="82" spans="28:31" ht="12.75">
      <c r="AB82" s="11"/>
      <c r="AC82" s="13" t="s">
        <v>17</v>
      </c>
      <c r="AD82" s="45" t="s">
        <v>62</v>
      </c>
      <c r="AE82" s="13"/>
    </row>
    <row r="83" spans="28:31" ht="12.75">
      <c r="AB83" s="45" t="s">
        <v>30</v>
      </c>
      <c r="AC83" s="13" t="s">
        <v>21</v>
      </c>
      <c r="AD83" s="11" t="s">
        <v>104</v>
      </c>
      <c r="AE83" s="13"/>
    </row>
    <row r="84" spans="28:31" ht="12.75">
      <c r="AB84" s="45" t="s">
        <v>31</v>
      </c>
      <c r="AC84" s="13" t="s">
        <v>25</v>
      </c>
      <c r="AD84" s="11" t="s">
        <v>64</v>
      </c>
      <c r="AE84" s="13" t="s">
        <v>65</v>
      </c>
    </row>
    <row r="85" spans="28:31" ht="12.75">
      <c r="AB85" s="45" t="s">
        <v>32</v>
      </c>
      <c r="AC85" s="13"/>
      <c r="AD85" s="11"/>
      <c r="AE85" s="13" t="s">
        <v>50</v>
      </c>
    </row>
    <row r="86" spans="28:31" ht="12.75">
      <c r="AB86" s="11" t="s">
        <v>105</v>
      </c>
      <c r="AC86" s="13" t="s">
        <v>17</v>
      </c>
      <c r="AD86" s="45" t="s">
        <v>61</v>
      </c>
      <c r="AE86" s="13" t="s">
        <v>52</v>
      </c>
    </row>
    <row r="87" spans="28:31" ht="12.75">
      <c r="AB87" s="11"/>
      <c r="AC87" s="13" t="s">
        <v>21</v>
      </c>
      <c r="AD87" s="45" t="s">
        <v>66</v>
      </c>
      <c r="AE87" s="13" t="s">
        <v>54</v>
      </c>
    </row>
    <row r="88" spans="28:31" ht="12.75">
      <c r="AB88" s="45" t="s">
        <v>34</v>
      </c>
      <c r="AC88" s="13" t="s">
        <v>25</v>
      </c>
      <c r="AD88" s="45" t="s">
        <v>67</v>
      </c>
      <c r="AE88" s="13" t="s">
        <v>56</v>
      </c>
    </row>
    <row r="89" spans="28:31" ht="12.75">
      <c r="AB89" s="45" t="s">
        <v>35</v>
      </c>
      <c r="AC89" s="13"/>
      <c r="AD89" s="45" t="s">
        <v>68</v>
      </c>
      <c r="AE89" s="13" t="s">
        <v>58</v>
      </c>
    </row>
    <row r="90" spans="28:31" ht="12.75">
      <c r="AB90" s="45" t="s">
        <v>36</v>
      </c>
      <c r="AC90" s="13" t="s">
        <v>17</v>
      </c>
      <c r="AD90" s="45" t="s">
        <v>69</v>
      </c>
      <c r="AE90" s="13"/>
    </row>
    <row r="91" spans="28:31" ht="12.75">
      <c r="AB91" s="11" t="s">
        <v>106</v>
      </c>
      <c r="AC91" s="13" t="s">
        <v>25</v>
      </c>
      <c r="AD91" s="45" t="s">
        <v>70</v>
      </c>
      <c r="AE91" s="13" t="s">
        <v>50</v>
      </c>
    </row>
    <row r="92" spans="28:31" ht="12.75">
      <c r="AB92" s="11"/>
      <c r="AC92" s="13"/>
      <c r="AD92" s="11" t="s">
        <v>107</v>
      </c>
      <c r="AE92" s="13" t="s">
        <v>52</v>
      </c>
    </row>
    <row r="93" spans="28:31" ht="12.75">
      <c r="AB93" s="45" t="s">
        <v>80</v>
      </c>
      <c r="AC93" s="13" t="s">
        <v>17</v>
      </c>
      <c r="AD93" s="11"/>
      <c r="AE93" s="13" t="s">
        <v>54</v>
      </c>
    </row>
    <row r="94" spans="28:31" ht="12.75">
      <c r="AB94" s="45" t="s">
        <v>108</v>
      </c>
      <c r="AC94" s="13" t="s">
        <v>19</v>
      </c>
      <c r="AD94" s="45" t="s">
        <v>72</v>
      </c>
      <c r="AE94" s="13" t="s">
        <v>56</v>
      </c>
    </row>
    <row r="95" spans="28:31" ht="12.75">
      <c r="AB95" s="11" t="s">
        <v>109</v>
      </c>
      <c r="AC95" s="13" t="s">
        <v>21</v>
      </c>
      <c r="AD95" s="45" t="s">
        <v>73</v>
      </c>
      <c r="AE95" s="13" t="s">
        <v>58</v>
      </c>
    </row>
    <row r="96" spans="28:31" ht="12.75">
      <c r="AB96" s="11"/>
      <c r="AC96" s="13" t="s">
        <v>23</v>
      </c>
      <c r="AD96" s="45" t="s">
        <v>74</v>
      </c>
      <c r="AE96" s="44"/>
    </row>
    <row r="97" spans="28:31" ht="12.75">
      <c r="AB97" s="45" t="s">
        <v>41</v>
      </c>
      <c r="AC97" s="13" t="s">
        <v>25</v>
      </c>
      <c r="AD97" s="45" t="s">
        <v>75</v>
      </c>
      <c r="AE97" s="44"/>
    </row>
    <row r="98" spans="28:31" ht="12.75">
      <c r="AB98" s="45" t="s">
        <v>42</v>
      </c>
      <c r="AC98" s="46"/>
      <c r="AD98" s="45" t="s">
        <v>76</v>
      </c>
      <c r="AE98" s="46"/>
    </row>
    <row r="99" spans="28:31" ht="12.75">
      <c r="AB99" s="45" t="s">
        <v>43</v>
      </c>
      <c r="AC99" s="46"/>
      <c r="AD99" s="44"/>
      <c r="AE99" s="46"/>
    </row>
    <row r="100" spans="28:31" ht="12.75">
      <c r="AB100" s="45" t="s">
        <v>44</v>
      </c>
      <c r="AC100" s="46"/>
      <c r="AD100" s="44"/>
      <c r="AE100" s="46"/>
    </row>
    <row r="101" spans="28:31" ht="12.75">
      <c r="AB101" s="45" t="s">
        <v>45</v>
      </c>
      <c r="AC101" s="46"/>
      <c r="AD101" s="46"/>
      <c r="AE101" s="46"/>
    </row>
    <row r="102" spans="28:31" ht="12.75">
      <c r="AB102" s="46"/>
      <c r="AC102" s="46"/>
      <c r="AD102" s="46"/>
      <c r="AE102" s="46"/>
    </row>
    <row r="103" spans="28:31" ht="12.75">
      <c r="AB103" s="46"/>
      <c r="AC103" s="46"/>
      <c r="AD103" s="46"/>
      <c r="AE103" s="46"/>
    </row>
    <row r="104" spans="28:31" ht="12.75">
      <c r="AB104" s="46"/>
      <c r="AC104" s="46"/>
      <c r="AD104" s="46"/>
      <c r="AE104" s="46"/>
    </row>
  </sheetData>
  <sheetProtection selectLockedCells="1" selectUnlockedCells="1"/>
  <dataValidations count="10">
    <dataValidation type="list" allowBlank="1" showErrorMessage="1" sqref="B2:B41">
      <formula1>ANALISI_PROCESSI!$AB$71:$AB$76</formula1>
      <formula2>0</formula2>
    </dataValidation>
    <dataValidation type="list" allowBlank="1" showErrorMessage="1" sqref="C2:C41">
      <formula1>ANALISI_PROCESSI!$AB$78:$AB$80</formula1>
      <formula2>0</formula2>
    </dataValidation>
    <dataValidation type="list" allowBlank="1" showErrorMessage="1" sqref="D2:D41">
      <formula1>ANALISI_PROCESSI!$AB$82:$AB$85</formula1>
      <formula2>0</formula2>
    </dataValidation>
    <dataValidation type="list" allowBlank="1" showErrorMessage="1" sqref="E2:E41">
      <formula1>ANALISI_PROCESSI!$AB$87:$AB$90</formula1>
      <formula2>0</formula2>
    </dataValidation>
    <dataValidation type="list" allowBlank="1" showErrorMessage="1" sqref="F2:F41">
      <formula1>ANALISI_PROCESSI!$AB$92:$AB$94</formula1>
      <formula2>0</formula2>
    </dataValidation>
    <dataValidation type="list" allowBlank="1" showErrorMessage="1" sqref="G2:G41">
      <formula1>ANALISI_PROCESSI!$AB$96:$AB$101</formula1>
      <formula2>0</formula2>
    </dataValidation>
    <dataValidation type="list" allowBlank="1" showErrorMessage="1" sqref="H2:H41">
      <formula1>ANALISI_PROCESSI!$AD$71:$AD$76</formula1>
      <formula2>0</formula2>
    </dataValidation>
    <dataValidation type="list" allowBlank="1" showErrorMessage="1" sqref="I2:I41">
      <formula1>ANALISI_PROCESSI!$AD$80:$AD$82</formula1>
      <formula2>0</formula2>
    </dataValidation>
    <dataValidation type="list" allowBlank="1" showErrorMessage="1" sqref="J2:J41">
      <formula1>ANALISI_PROCESSI!$AD$85:$AD$91</formula1>
      <formula2>0</formula2>
    </dataValidation>
    <dataValidation type="list" allowBlank="1" showErrorMessage="1" sqref="K2:K41">
      <formula1>ANALISI_PROCESSI!$AD$93:$AD$98</formula1>
      <formula2>0</formula2>
    </dataValidation>
  </dataValidations>
  <printOptions horizontalCentered="1"/>
  <pageMargins left="0.31527777777777777" right="0.11805555555555555" top="0.7479166666666667" bottom="0.7479166666666667" header="0.5118055555555555" footer="0.5118055555555555"/>
  <pageSetup horizontalDpi="300" verticalDpi="300" orientation="landscape" paperSize="8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7">
      <selection activeCell="H24" sqref="H24"/>
    </sheetView>
  </sheetViews>
  <sheetFormatPr defaultColWidth="9.140625" defaultRowHeight="15"/>
  <cols>
    <col min="1" max="1" width="28.00390625" style="0" customWidth="1"/>
    <col min="2" max="11" width="5.7109375" style="0" customWidth="1"/>
    <col min="12" max="12" width="13.57421875" style="47" customWidth="1"/>
    <col min="13" max="13" width="14.00390625" style="47" customWidth="1"/>
    <col min="14" max="14" width="12.57421875" style="47" customWidth="1"/>
    <col min="15" max="15" width="11.8515625" style="47" customWidth="1"/>
  </cols>
  <sheetData>
    <row r="1" ht="12.75">
      <c r="A1" t="s">
        <v>110</v>
      </c>
    </row>
    <row r="3" spans="1:11" ht="12.75">
      <c r="A3" s="48" t="s">
        <v>111</v>
      </c>
      <c r="B3" s="49" t="s">
        <v>112</v>
      </c>
      <c r="C3" s="49"/>
      <c r="D3" s="49"/>
      <c r="E3" s="49"/>
      <c r="F3" s="49"/>
      <c r="G3" s="49"/>
      <c r="H3" s="49"/>
      <c r="I3" s="49"/>
      <c r="J3" s="49"/>
      <c r="K3" s="49"/>
    </row>
    <row r="5" spans="1:15" s="52" customFormat="1" ht="12.75">
      <c r="A5" s="50" t="str">
        <f>+ANALISI_PROCESSI!A1</f>
        <v>PROCESSO</v>
      </c>
      <c r="B5" s="51" t="s">
        <v>113</v>
      </c>
      <c r="C5" s="51" t="s">
        <v>114</v>
      </c>
      <c r="D5" s="51" t="s">
        <v>115</v>
      </c>
      <c r="E5" s="51" t="s">
        <v>116</v>
      </c>
      <c r="F5" s="51" t="s">
        <v>117</v>
      </c>
      <c r="G5" s="51" t="s">
        <v>118</v>
      </c>
      <c r="H5" s="51" t="s">
        <v>119</v>
      </c>
      <c r="I5" s="51" t="s">
        <v>120</v>
      </c>
      <c r="J5" s="51" t="s">
        <v>121</v>
      </c>
      <c r="K5" s="51" t="s">
        <v>122</v>
      </c>
      <c r="L5" s="50" t="s">
        <v>123</v>
      </c>
      <c r="M5" s="50" t="s">
        <v>124</v>
      </c>
      <c r="N5" s="50" t="s">
        <v>125</v>
      </c>
      <c r="O5" s="50" t="s">
        <v>126</v>
      </c>
    </row>
    <row r="6" spans="1:15" s="57" customFormat="1" ht="12.75">
      <c r="A6" s="53" t="s">
        <v>127</v>
      </c>
      <c r="B6" s="54">
        <f>+IF(ANALISI_PROCESSI!B2=0,"",IF(ANALISI_PROCESSI!B2="Del tutto vincolato",1,IF(ANALISI_PROCESSI!B2="Parzialmente vincolato dalla legge e da atti amministrativi (regolamenti, direttive, circolari)",2,IF(ANALISI_PROCESSI!B2="Parzialmente vincolato solo dalla legge",3,IF(ANALISI_PROCESSI!B2="Parzialmente vincolato solo da atti amministrativi (regolamenti, direttive, circolari)",4,IF(ANALISI_PROCESSI!B2="Altamente discrezionale",5))))))</f>
        <v>1</v>
      </c>
      <c r="C6" s="54">
        <f>+IF(ANALISI_PROCESSI!C2=0,"",IF(ANALISI_PROCESSI!C2="Destinatario finale ufficio interno",1,IF(ANALISI_PROCESSI!C2="Destinatari utenti esterni alla p.a. di riferimento",5)))</f>
        <v>5</v>
      </c>
      <c r="D6" s="54">
        <f>+IF(ANALISI_PROCESSI!D2=0,"",IF(ANALISI_PROCESSI!D2="Il processo coinvolge una sola p.a.",1,IF(ANALISI_PROCESSI!D2="Il processo coinvolge più di 3 amministrazioni",3,IF(ANALISI_PROCESSI!D2="Il processo coinvolge più di 5 amministrazioni",5))))</f>
        <v>1</v>
      </c>
      <c r="E6" s="54">
        <f>+IF(ANALISI_PROCESSI!E2=0,"",IF(ANALISI_PROCESSI!E2="Rilevanza esclusivamente interna",1,IF(ANALISI_PROCESSI!E2="Vantaggi di non particolare rilievo a soggetti esterni",3,IF(ANALISI_PROCESSI!E2="Vantaggi considerevoli a soggetti esterni (es. appalto)",5))))</f>
        <v>1</v>
      </c>
      <c r="F6" s="54">
        <f>+IF(ANALISI_PROCESSI!F2=0,"",IF(ANALISI_PROCESSI!F2="SI",1,IF(ANALISI_PROCESSI!F2="NO",5)))</f>
        <v>5</v>
      </c>
      <c r="G6" s="54">
        <f>+IF(ANALISI_PROCESSI!G2=0,"",IF(ANALISI_PROCESSI!G2="Il tipo di controllo è efficace strumento di neutralizzazione",1,IF(ANALISI_PROCESSI!G2="E' molto efficace",2,IF(ANALISI_PROCESSI!G2="E' efficace al 50%",3,IF(ANALISI_PROCESSI!G2="E' efficace in minima parte",4,IF(ANALISI_PROCESSI!G2="Il rischio rimane indifferente",5))))))</f>
        <v>1</v>
      </c>
      <c r="H6" s="54">
        <f>+IF(ANALISI_PROCESSI!H2=0,"",IF(ANALISI_PROCESSI!H2="Fino a circa il 20%",1,IF(ANALISI_PROCESSI!H2="Fino a circa il 40%",2,IF(ANALISI_PROCESSI!H2="Fino a circa il 60%",3,IF(ANALISI_PROCESSI!H2="Fino a circa il 80%",4,IF(ANALISI_PROCESSI!H2="Fino a circa il 100%",5))))))</f>
        <v>4</v>
      </c>
      <c r="I6" s="54">
        <f>+IF(ANALISI_PROCESSI!I2=0,"",IF(ANALISI_PROCESSI!I2="NO",1,IF(ANALISI_PROCESSI!I2="SI",5,0)))</f>
        <v>1</v>
      </c>
      <c r="J6" s="54">
        <v>2</v>
      </c>
      <c r="K6" s="54">
        <f>+IF(ANALISI_PROCESSI!K2=0,"",IF(ANALISI_PROCESSI!K2="A livello di addetto",1,IF(ANALISI_PROCESSI!K2="A livello di collaboratore e funzionario",2,IF(ANALISI_PROCESSI!K2="A livello di dirigente o p.o.",3,IF(ANALISI_PROCESSI!K2="A livello di dirigente di ufficio generale",4,IF(ANALISI_PROCESSI!K2="A livello di capo-dipartimento/segretario generale",5))))))</f>
        <v>3</v>
      </c>
      <c r="L6" s="54">
        <f>SUM(B6:G6)/6</f>
        <v>2.3333333333333335</v>
      </c>
      <c r="M6" s="54">
        <f>SUM(H6:K6)/4</f>
        <v>2.5</v>
      </c>
      <c r="N6" s="55">
        <f>+L6*M6</f>
        <v>5.833333333333334</v>
      </c>
      <c r="O6" s="56" t="str">
        <f>+IF(N6&lt;5,"BASSO",IF(AND(N6&gt;=5,N6&lt;=10),"MEDIO",IF(AND(N6&gt;10,N6&lt;=15),"ALTO",IF(AND(N6&gt;15,N6&lt;=20),"MOLTO ALTO",IF(AND(N6&gt;20,N6&lt;=25),"ELEVATISSIMO")))))</f>
        <v>MEDIO</v>
      </c>
    </row>
    <row r="7" spans="1:15" s="57" customFormat="1" ht="12.75">
      <c r="A7" s="53" t="str">
        <f>+ANALISI_PROCESSI!A3</f>
        <v>Polizia Locale e Protezione Civile Processo 2</v>
      </c>
      <c r="B7" s="54">
        <f>+IF(ANALISI_PROCESSI!B3=0,"",IF(ANALISI_PROCESSI!B3="Del tutto vincolato",1,IF(ANALISI_PROCESSI!B3="Parzialmente vincolato dalla legge e da atti amministrativi (regolamenti, direttive, circolari)",2,IF(ANALISI_PROCESSI!B3="Parzialmente vincolato solo dalla legge",3,IF(ANALISI_PROCESSI!B3="Parzialmente vincolato solo da atti amministrativi (regolamenti, direttive, circolari)",4,IF(ANALISI_PROCESSI!B3="Altamente discrezionale",5))))))</f>
        <v>1</v>
      </c>
      <c r="C7" s="54">
        <f>+IF(ANALISI_PROCESSI!C3=0,"",IF(ANALISI_PROCESSI!C3="Destinatario finale ufficio interno",1,IF(ANALISI_PROCESSI!C3="Destinatari utenti esterni alla p.a. di riferimento",5)))</f>
        <v>5</v>
      </c>
      <c r="D7" s="54">
        <f>+IF(ANALISI_PROCESSI!D3=0,"",IF(ANALISI_PROCESSI!D3="Il processo coinvolge una sola p.a.",1,IF(ANALISI_PROCESSI!D3="Il processo coinvolge più di 3 amministrazioni",3,IF(ANALISI_PROCESSI!D3="Il processo coinvolge più di 5 amministrazioni",5))))</f>
        <v>1</v>
      </c>
      <c r="E7" s="54">
        <f>+IF(ANALISI_PROCESSI!E3=0,"",IF(ANALISI_PROCESSI!E3="Rilevanza esclusivamente interna",1,IF(ANALISI_PROCESSI!E3="Vantaggi di non particolare rilievo a soggetti esterni",3,IF(ANALISI_PROCESSI!E3="Vantaggi considerevoli a soggetti esterni (es. appalto)",5))))</f>
        <v>1</v>
      </c>
      <c r="F7" s="54">
        <f>+IF(ANALISI_PROCESSI!F3=0,"",IF(ANALISI_PROCESSI!F3="SI",1,IF(ANALISI_PROCESSI!F3="NO",5)))</f>
        <v>5</v>
      </c>
      <c r="G7" s="54">
        <f>+IF(ANALISI_PROCESSI!G3=0,"",IF(ANALISI_PROCESSI!G3="Il tipo di controllo è efficace strumento di neutralizzazione",1,IF(ANALISI_PROCESSI!G3="E' molto efficace",2,IF(ANALISI_PROCESSI!G3="E' efficace al 50%",3,IF(ANALISI_PROCESSI!G3="E' efficace in minima parte",4,IF(ANALISI_PROCESSI!G3="Il rischio rimane indifferente",5))))))</f>
        <v>1</v>
      </c>
      <c r="H7" s="54">
        <f>+IF(ANALISI_PROCESSI!H3=0,"",IF(ANALISI_PROCESSI!H3="Fino a circa il 20%",1,IF(ANALISI_PROCESSI!H3="Fino a circa il 40%",2,IF(ANALISI_PROCESSI!H3="Fino a circa il 60%",3,IF(ANALISI_PROCESSI!H3="Fino a circa il 80%",4,IF(ANALISI_PROCESSI!H3="Fino a circa il 100%",5))))))</f>
        <v>1</v>
      </c>
      <c r="I7" s="54">
        <f>+IF(ANALISI_PROCESSI!I3=0,"",IF(ANALISI_PROCESSI!I3="NO",1,IF(ANALISI_PROCESSI!I3="SI",5,0)))</f>
        <v>1</v>
      </c>
      <c r="J7" s="54">
        <v>1</v>
      </c>
      <c r="K7" s="54">
        <f>+IF(ANALISI_PROCESSI!K3=0,"",IF(ANALISI_PROCESSI!K3="A livello di addetto",1,IF(ANALISI_PROCESSI!K3="A livello di collaboratore e funzionario",2,IF(ANALISI_PROCESSI!K3="A livello di dirigente o p.o.",3,IF(ANALISI_PROCESSI!K3="A livello di dirigente di ufficio generale",4,IF(ANALISI_PROCESSI!K3="A livello di capo-dipartimento/segretario generale",5))))))</f>
        <v>3</v>
      </c>
      <c r="L7" s="54">
        <f aca="true" t="shared" si="0" ref="L7:L14">SUM(B7:G7)/6</f>
        <v>2.3333333333333335</v>
      </c>
      <c r="M7" s="54">
        <f aca="true" t="shared" si="1" ref="M7:M14">SUM(H7:K7)/4</f>
        <v>1.5</v>
      </c>
      <c r="N7" s="54">
        <f aca="true" t="shared" si="2" ref="N7:N14">+L7*M7</f>
        <v>3.5</v>
      </c>
      <c r="O7" s="56" t="str">
        <f aca="true" t="shared" si="3" ref="O7:O14">+IF(N7&lt;5,"BASSO",IF(AND(N7&gt;=5,N7&lt;=10),"MEDIO",IF(AND(N7&gt;10,N7&lt;=15),"ALTO",IF(AND(N7&gt;15,N7&lt;=20),"MOLTO ALTO",IF(AND(N7&gt;20,N7&lt;=25),"ELEVATISSIMO")))))</f>
        <v>BASSO</v>
      </c>
    </row>
    <row r="8" spans="1:15" s="57" customFormat="1" ht="12.75">
      <c r="A8" s="53" t="str">
        <f>+ANALISI_PROCESSI!A4</f>
        <v>Polizia Locale e Protezione Civile Processo3</v>
      </c>
      <c r="B8" s="54">
        <f>+IF(ANALISI_PROCESSI!B4=0,"",IF(ANALISI_PROCESSI!B4="Del tutto vincolato",1,IF(ANALISI_PROCESSI!B4="Parzialmente vincolato dalla legge e da atti amministrativi (regolamenti, direttive, circolari)",2,IF(ANALISI_PROCESSI!B4="Parzialmente vincolato solo dalla legge",3,IF(ANALISI_PROCESSI!B4="Parzialmente vincolato solo da atti amministrativi (regolamenti, direttive, circolari)",4,IF(ANALISI_PROCESSI!B4="Altamente discrezionale",5))))))</f>
        <v>2</v>
      </c>
      <c r="C8" s="54">
        <f>+IF(ANALISI_PROCESSI!C4=0,"",IF(ANALISI_PROCESSI!C4="Destinatario finale ufficio interno",1,IF(ANALISI_PROCESSI!C4="Destinatari utenti esterni alla p.a. di riferimento",5)))</f>
        <v>5</v>
      </c>
      <c r="D8" s="54">
        <f>+IF(ANALISI_PROCESSI!D4=0,"",IF(ANALISI_PROCESSI!D4="Il processo coinvolge una sola p.a.",1,IF(ANALISI_PROCESSI!D4="Il processo coinvolge più di 3 amministrazioni",3,IF(ANALISI_PROCESSI!D4="Il processo coinvolge più di 5 amministrazioni",5))))</f>
        <v>1</v>
      </c>
      <c r="E8" s="54">
        <f>+IF(ANALISI_PROCESSI!E4=0,"",IF(ANALISI_PROCESSI!E4="Rilevanza esclusivamente interna",1,IF(ANALISI_PROCESSI!E4="Vantaggi di non particolare rilievo a soggetti esterni",3,IF(ANALISI_PROCESSI!E4="Vantaggi considerevoli a soggetti esterni (es. appalto)",5))))</f>
        <v>1</v>
      </c>
      <c r="F8" s="54">
        <f>+IF(ANALISI_PROCESSI!F4=0,"",IF(ANALISI_PROCESSI!F4="SI",1,IF(ANALISI_PROCESSI!F4="NO",5)))</f>
        <v>5</v>
      </c>
      <c r="G8" s="54">
        <f>+IF(ANALISI_PROCESSI!G4=0,"",IF(ANALISI_PROCESSI!G4="Il tipo di controllo è efficace strumento di neutralizzazione",1,IF(ANALISI_PROCESSI!G4="E' molto efficace",2,IF(ANALISI_PROCESSI!G4="E' efficace al 50%",3,IF(ANALISI_PROCESSI!G4="E' efficace in minima parte",4,IF(ANALISI_PROCESSI!G4="Il rischio rimane indifferente",5))))))</f>
        <v>1</v>
      </c>
      <c r="H8" s="54">
        <f>+IF(ANALISI_PROCESSI!H4=0,"",IF(ANALISI_PROCESSI!H4="Fino a circa il 20%",1,IF(ANALISI_PROCESSI!H4="Fino a circa il 40%",2,IF(ANALISI_PROCESSI!H4="Fino a circa il 60%",3,IF(ANALISI_PROCESSI!H4="Fino a circa il 80%",4,IF(ANALISI_PROCESSI!H4="Fino a circa il 100%",5))))))</f>
        <v>1</v>
      </c>
      <c r="I8" s="54">
        <f>+IF(ANALISI_PROCESSI!I4=0,"",IF(ANALISI_PROCESSI!I4="NO",1,IF(ANALISI_PROCESSI!I4="SI",5,0)))</f>
        <v>1</v>
      </c>
      <c r="J8" s="54">
        <f>+IF(ANALISI_PROCESSI!J4=0,"",IF(ANALISI_PROCESSI!J4="NO",1,IF(ANALISI_PROCESSI!J4="Non ne abbiamo memoria",2,IF(ANALISI_PROCESSI!J4="Si sulla stampa locale",3,IF(ANALISI_PROCESSI!J4="Si sulla stampa nazionale",4,IF(ANALISI_PROCESSI!J4="Si sulla stampa locale nazionale ed internazionale",5))))))</f>
        <v>1</v>
      </c>
      <c r="K8" s="54">
        <f>+IF(ANALISI_PROCESSI!K4=0,"",IF(ANALISI_PROCESSI!K4="A livello di addetto",1,IF(ANALISI_PROCESSI!K4="A livello di collaboratore e funzionario",2,IF(ANALISI_PROCESSI!K4="A livello di dirigente o p.o.",3,IF(ANALISI_PROCESSI!K4="A livello di dirigente di ufficio generale",4,IF(ANALISI_PROCESSI!K4="A livello di capo-dipartimento/segretario generale",5))))))</f>
        <v>3</v>
      </c>
      <c r="L8" s="54">
        <f t="shared" si="0"/>
        <v>2.5</v>
      </c>
      <c r="M8" s="54">
        <f t="shared" si="1"/>
        <v>1.5</v>
      </c>
      <c r="N8" s="54">
        <f t="shared" si="2"/>
        <v>3.75</v>
      </c>
      <c r="O8" s="56" t="str">
        <f t="shared" si="3"/>
        <v>BASSO</v>
      </c>
    </row>
    <row r="9" spans="1:15" s="57" customFormat="1" ht="12.75">
      <c r="A9" s="53" t="str">
        <f>+ANALISI_PROCESSI!A5</f>
        <v>Polizia Locale e Protezione Civile Processo 4</v>
      </c>
      <c r="B9" s="54" t="s">
        <v>128</v>
      </c>
      <c r="C9" s="54">
        <f>+IF(ANALISI_PROCESSI!C5=0,"",IF(ANALISI_PROCESSI!C5="Destinatario finale ufficio interno",1,IF(ANALISI_PROCESSI!C5="Destinatari utenti esterni alla p.a. di riferimento",5)))</f>
        <v>5</v>
      </c>
      <c r="D9" s="54">
        <f>+IF(ANALISI_PROCESSI!D5=0,"",IF(ANALISI_PROCESSI!D5="Il processo coinvolge una sola p.a.",1,IF(ANALISI_PROCESSI!D5="Il processo coinvolge più di 3 amministrazioni",3,IF(ANALISI_PROCESSI!D5="Il processo coinvolge più di 5 amministrazioni",5))))</f>
        <v>1</v>
      </c>
      <c r="E9" s="54">
        <f>+IF(ANALISI_PROCESSI!E5=0,"",IF(ANALISI_PROCESSI!E5="Rilevanza esclusivamente interna",1,IF(ANALISI_PROCESSI!E5="Vantaggi di non particolare rilievo a soggetti esterni",3,IF(ANALISI_PROCESSI!E5="Vantaggi considerevoli a soggetti esterni (es. appalto)",5))))</f>
        <v>1</v>
      </c>
      <c r="F9" s="54">
        <f>+IF(ANALISI_PROCESSI!F5=0,"",IF(ANALISI_PROCESSI!F5="SI",1,IF(ANALISI_PROCESSI!F5="NO",5)))</f>
        <v>5</v>
      </c>
      <c r="G9" s="54">
        <f>+IF(ANALISI_PROCESSI!G5=0,"",IF(ANALISI_PROCESSI!G5="Il tipo di controllo è efficace strumento di neutralizzazione",1,IF(ANALISI_PROCESSI!G5="E' molto efficace",2,IF(ANALISI_PROCESSI!G5="E' efficace al 50%",3,IF(ANALISI_PROCESSI!G5="E' efficace in minima parte",4,IF(ANALISI_PROCESSI!G5="Il rischio rimane indifferente",5))))))</f>
        <v>1</v>
      </c>
      <c r="H9" s="54">
        <f>+IF(ANALISI_PROCESSI!H5=0,"",IF(ANALISI_PROCESSI!H5="Fino a circa il 20%",1,IF(ANALISI_PROCESSI!H5="Fino a circa il 40%",2,IF(ANALISI_PROCESSI!H5="Fino a circa il 60%",3,IF(ANALISI_PROCESSI!H5="Fino a circa il 80%",4,IF(ANALISI_PROCESSI!H5="Fino a circa il 100%",5))))))</f>
        <v>1</v>
      </c>
      <c r="I9" s="54">
        <f>+IF(ANALISI_PROCESSI!I5=0,"",IF(ANALISI_PROCESSI!I5="NO",1,IF(ANALISI_PROCESSI!I5="SI",5,0)))</f>
        <v>1</v>
      </c>
      <c r="J9" s="54">
        <v>1</v>
      </c>
      <c r="K9" s="54">
        <f>+IF(ANALISI_PROCESSI!K5=0,"",IF(ANALISI_PROCESSI!K5="A livello di addetto",1,IF(ANALISI_PROCESSI!K5="A livello di collaboratore e funzionario",2,IF(ANALISI_PROCESSI!K5="A livello di dirigente o p.o.",3,IF(ANALISI_PROCESSI!K5="A livello di dirigente di ufficio generale",4,IF(ANALISI_PROCESSI!K5="A livello di capo-dipartimento/segretario generale",5))))))</f>
        <v>3</v>
      </c>
      <c r="L9" s="54">
        <f t="shared" si="0"/>
        <v>2.1666666666666665</v>
      </c>
      <c r="M9" s="54">
        <f t="shared" si="1"/>
        <v>1.5</v>
      </c>
      <c r="N9" s="54">
        <f t="shared" si="2"/>
        <v>3.25</v>
      </c>
      <c r="O9" s="56" t="str">
        <f t="shared" si="3"/>
        <v>BASSO</v>
      </c>
    </row>
    <row r="10" spans="1:15" s="57" customFormat="1" ht="12.75">
      <c r="A10" s="53" t="str">
        <f>+ANALISI_PROCESSI!A6</f>
        <v>Polizia Locale e Protezione Civile Processo 5</v>
      </c>
      <c r="B10" s="54">
        <f>+IF(ANALISI_PROCESSI!B6=0,"",IF(ANALISI_PROCESSI!B6="Del tutto vincolato",1,IF(ANALISI_PROCESSI!B6="Parzialmente vincolato dalla legge e da atti amministrativi (regolamenti, direttive, circolari)",2,IF(ANALISI_PROCESSI!B6="Parzialmente vincolato solo dalla legge",3,IF(ANALISI_PROCESSI!B6="Parzialmente vincolato solo da atti amministrativi (regolamenti, direttive, circolari)",4,IF(ANALISI_PROCESSI!B6="Altamente discrezionale",5))))))</f>
        <v>2</v>
      </c>
      <c r="C10" s="54">
        <f>+IF(ANALISI_PROCESSI!C6=0,"",IF(ANALISI_PROCESSI!C6="Destinatario finale ufficio interno",1,IF(ANALISI_PROCESSI!C6="Destinatari utenti esterni alla p.a. di riferimento",5)))</f>
        <v>5</v>
      </c>
      <c r="D10" s="54">
        <f>+IF(ANALISI_PROCESSI!D6=0,"",IF(ANALISI_PROCESSI!D6="Il processo coinvolge una sola p.a.",1,IF(ANALISI_PROCESSI!D6="Il processo coinvolge più di 3 amministrazioni",3,IF(ANALISI_PROCESSI!D6="Il processo coinvolge più di 5 amministrazioni",5))))</f>
        <v>1</v>
      </c>
      <c r="E10" s="54">
        <f>+IF(ANALISI_PROCESSI!E6=0,"",IF(ANALISI_PROCESSI!E6="Rilevanza esclusivamente interna",1,IF(ANALISI_PROCESSI!E6="Vantaggi di non particolare rilievo a soggetti esterni",3,IF(ANALISI_PROCESSI!E6="Vantaggi considerevoli a soggetti esterni (es. appalto)",5))))</f>
        <v>1</v>
      </c>
      <c r="F10" s="54">
        <f>+IF(ANALISI_PROCESSI!F6=0,"",IF(ANALISI_PROCESSI!F6="SI",1,IF(ANALISI_PROCESSI!F6="NO",5)))</f>
        <v>5</v>
      </c>
      <c r="G10" s="54">
        <f>+IF(ANALISI_PROCESSI!G6=0,"",IF(ANALISI_PROCESSI!G6="Il tipo di controllo è efficace strumento di neutralizzazione",1,IF(ANALISI_PROCESSI!G6="E' molto efficace",2,IF(ANALISI_PROCESSI!G6="E' efficace al 50%",3,IF(ANALISI_PROCESSI!G6="E' efficace in minima parte",4,IF(ANALISI_PROCESSI!G6="Il rischio rimane indifferente",5))))))</f>
        <v>1</v>
      </c>
      <c r="H10" s="54">
        <f>+IF(ANALISI_PROCESSI!H6=0,"",IF(ANALISI_PROCESSI!H6="Fino a circa il 20%",1,IF(ANALISI_PROCESSI!H6="Fino a circa il 40%",2,IF(ANALISI_PROCESSI!H6="Fino a circa il 60%",3,IF(ANALISI_PROCESSI!H6="Fino a circa il 80%",4,IF(ANALISI_PROCESSI!H6="Fino a circa il 100%",5))))))</f>
        <v>1</v>
      </c>
      <c r="I10" s="54">
        <f>+IF(ANALISI_PROCESSI!I6=0,"",IF(ANALISI_PROCESSI!I6="NO",1,IF(ANALISI_PROCESSI!I6="SI",5,0)))</f>
        <v>1</v>
      </c>
      <c r="J10" s="54">
        <v>1</v>
      </c>
      <c r="K10" s="54">
        <f>+IF(ANALISI_PROCESSI!K6=0,"",IF(ANALISI_PROCESSI!K6="A livello di addetto",1,IF(ANALISI_PROCESSI!K6="A livello di collaboratore e funzionario",2,IF(ANALISI_PROCESSI!K6="A livello di dirigente o p.o.",3,IF(ANALISI_PROCESSI!K6="A livello di dirigente di ufficio generale",4,IF(ANALISI_PROCESSI!K6="A livello di capo-dipartimento/segretario generale",5))))))</f>
        <v>3</v>
      </c>
      <c r="L10" s="54">
        <f t="shared" si="0"/>
        <v>2.5</v>
      </c>
      <c r="M10" s="54">
        <f t="shared" si="1"/>
        <v>1.5</v>
      </c>
      <c r="N10" s="54">
        <f t="shared" si="2"/>
        <v>3.75</v>
      </c>
      <c r="O10" s="56" t="str">
        <f t="shared" si="3"/>
        <v>BASSO</v>
      </c>
    </row>
    <row r="11" spans="1:15" s="57" customFormat="1" ht="12.75">
      <c r="A11" s="53" t="str">
        <f>+ANALISI_PROCESSI!A7</f>
        <v>Polizia Locale e Protezione Civile Processo6</v>
      </c>
      <c r="B11" s="54">
        <f>+IF(ANALISI_PROCESSI!B7=0,"",IF(ANALISI_PROCESSI!B7="Del tutto vincolato",1,IF(ANALISI_PROCESSI!B7="Parzialmente vincolato dalla legge e da atti amministrativi (regolamenti, direttive, circolari)",2,IF(ANALISI_PROCESSI!B7="Parzialmente vincolato solo dalla legge",3,IF(ANALISI_PROCESSI!B7="Parzialmente vincolato solo da atti amministrativi (regolamenti, direttive, circolari)",4,IF(ANALISI_PROCESSI!B7="Altamente discrezionale",5))))))</f>
        <v>2</v>
      </c>
      <c r="C11" s="54">
        <f>+IF(ANALISI_PROCESSI!C7=0,"",IF(ANALISI_PROCESSI!C7="Destinatario finale ufficio interno",1,IF(ANALISI_PROCESSI!C7="Destinatari utenti esterni alla p.a. di riferimento",5)))</f>
        <v>5</v>
      </c>
      <c r="D11" s="54">
        <f>+IF(ANALISI_PROCESSI!D7=0,"",IF(ANALISI_PROCESSI!D7="Il processo coinvolge una sola p.a.",1,IF(ANALISI_PROCESSI!D7="Il processo coinvolge più di 3 amministrazioni",3,IF(ANALISI_PROCESSI!D7="Il processo coinvolge più di 5 amministrazioni",5))))</f>
        <v>1</v>
      </c>
      <c r="E11" s="54">
        <f>+IF(ANALISI_PROCESSI!E7=0,"",IF(ANALISI_PROCESSI!E7="Rilevanza esclusivamente interna",1,IF(ANALISI_PROCESSI!E7="Vantaggi di non particolare rilievo a soggetti esterni",3,IF(ANALISI_PROCESSI!E7="Vantaggi considerevoli a soggetti esterni (es. appalto)",5))))</f>
        <v>1</v>
      </c>
      <c r="F11" s="54">
        <f>+IF(ANALISI_PROCESSI!F7=0,"",IF(ANALISI_PROCESSI!F7="SI",1,IF(ANALISI_PROCESSI!F7="NO",5)))</f>
        <v>5</v>
      </c>
      <c r="G11" s="54">
        <f>+IF(ANALISI_PROCESSI!G7=0,"",IF(ANALISI_PROCESSI!G7="Il tipo di controllo è efficace strumento di neutralizzazione",1,IF(ANALISI_PROCESSI!G7="E' molto efficace",2,IF(ANALISI_PROCESSI!G7="E' efficace al 50%",3,IF(ANALISI_PROCESSI!G7="E' efficace in minima parte",4,IF(ANALISI_PROCESSI!G7="Il rischio rimane indifferente",5))))))</f>
        <v>1</v>
      </c>
      <c r="H11" s="54">
        <f>+IF(ANALISI_PROCESSI!H7=0,"",IF(ANALISI_PROCESSI!H7="Fino a circa il 20%",1,IF(ANALISI_PROCESSI!H7="Fino a circa il 40%",2,IF(ANALISI_PROCESSI!H7="Fino a circa il 60%",3,IF(ANALISI_PROCESSI!H7="Fino a circa il 80%",4,IF(ANALISI_PROCESSI!H7="Fino a circa il 100%",5))))))</f>
        <v>2</v>
      </c>
      <c r="I11" s="54">
        <f>+IF(ANALISI_PROCESSI!I7=0,"",IF(ANALISI_PROCESSI!I7="NO",1,IF(ANALISI_PROCESSI!I7="SI",5,0)))</f>
        <v>1</v>
      </c>
      <c r="J11" s="54">
        <v>1</v>
      </c>
      <c r="K11" s="54">
        <f>+IF(ANALISI_PROCESSI!K7=0,"",IF(ANALISI_PROCESSI!K7="A livello di addetto",1,IF(ANALISI_PROCESSI!K7="A livello di collaboratore e funzionario",2,IF(ANALISI_PROCESSI!K7="A livello di dirigente o p.o.",3,IF(ANALISI_PROCESSI!K7="A livello di dirigente di ufficio generale",4,IF(ANALISI_PROCESSI!K7="A livello di capo-dipartimento/segretario generale",5))))))</f>
        <v>3</v>
      </c>
      <c r="L11" s="54">
        <f t="shared" si="0"/>
        <v>2.5</v>
      </c>
      <c r="M11" s="54">
        <f t="shared" si="1"/>
        <v>1.75</v>
      </c>
      <c r="N11" s="54">
        <f t="shared" si="2"/>
        <v>4.375</v>
      </c>
      <c r="O11" s="56" t="str">
        <f t="shared" si="3"/>
        <v>BASSO</v>
      </c>
    </row>
    <row r="12" spans="1:15" s="57" customFormat="1" ht="12.75">
      <c r="A12" s="53" t="s">
        <v>129</v>
      </c>
      <c r="B12" s="54">
        <f>+IF(ANALISI_PROCESSI!B8=0,"",IF(ANALISI_PROCESSI!B8="Del tutto vincolato",1,IF(ANALISI_PROCESSI!B8="Parzialmente vincolato dalla legge e da atti amministrativi (regolamenti, direttive, circolari)",2,IF(ANALISI_PROCESSI!B8="Parzialmente vincolato solo dalla legge",3,IF(ANALISI_PROCESSI!B8="Parzialmente vincolato solo da atti amministrativi (regolamenti, direttive, circolari)",4,IF(ANALISI_PROCESSI!B8="Altamente discrezionale",5))))))</f>
        <v>1</v>
      </c>
      <c r="C12" s="54">
        <f>+IF(ANALISI_PROCESSI!C8=0,"",IF(ANALISI_PROCESSI!C8="Destinatario finale ufficio interno",1,IF(ANALISI_PROCESSI!C8="Destinatari utenti esterni alla p.a. di riferimento",5)))</f>
        <v>5</v>
      </c>
      <c r="D12" s="54">
        <f>+IF(ANALISI_PROCESSI!D8=0,"",IF(ANALISI_PROCESSI!D8="Il processo coinvolge una sola p.a.",1,IF(ANALISI_PROCESSI!D8="Il processo coinvolge più di 3 amministrazioni",3,IF(ANALISI_PROCESSI!D8="Il processo coinvolge più di 5 amministrazioni",5))))</f>
        <v>1</v>
      </c>
      <c r="E12" s="54">
        <f>+IF(ANALISI_PROCESSI!E8=0,"",IF(ANALISI_PROCESSI!E8="Rilevanza esclusivamente interna",1,IF(ANALISI_PROCESSI!E8="Vantaggi di non particolare rilievo a soggetti esterni",3,IF(ANALISI_PROCESSI!E8="Vantaggi considerevoli a soggetti esterni (es. appalto)",5))))</f>
        <v>3</v>
      </c>
      <c r="F12" s="54">
        <f>+IF(ANALISI_PROCESSI!F8=0,"",IF(ANALISI_PROCESSI!F8="SI",1,IF(ANALISI_PROCESSI!F8="NO",5)))</f>
        <v>5</v>
      </c>
      <c r="G12" s="54">
        <f>+IF(ANALISI_PROCESSI!G8=0,"",IF(ANALISI_PROCESSI!G8="Il tipo di controllo è efficace strumento di neutralizzazione",1,IF(ANALISI_PROCESSI!G8="E' molto efficace",2,IF(ANALISI_PROCESSI!G8="E' efficace al 50%",3,IF(ANALISI_PROCESSI!G8="E' efficace in minima parte",4,IF(ANALISI_PROCESSI!G8="Il rischio rimane indifferente",5))))))</f>
        <v>2</v>
      </c>
      <c r="H12" s="54">
        <f>+IF(ANALISI_PROCESSI!H8=0,"",IF(ANALISI_PROCESSI!H8="Fino a circa il 20%",1,IF(ANALISI_PROCESSI!H8="Fino a circa il 40%",2,IF(ANALISI_PROCESSI!H8="Fino a circa il 60%",3,IF(ANALISI_PROCESSI!H8="Fino a circa il 80%",4,IF(ANALISI_PROCESSI!H8="Fino a circa il 100%",5))))))</f>
        <v>1</v>
      </c>
      <c r="I12" s="54">
        <f>+IF(ANALISI_PROCESSI!I8=0,"",IF(ANALISI_PROCESSI!I8="NO",1,IF(ANALISI_PROCESSI!I8="SI",5,0)))</f>
        <v>1</v>
      </c>
      <c r="J12" s="54">
        <f>+IF(ANALISI_PROCESSI!J8=0,"",IF(ANALISI_PROCESSI!J8="NO",1,IF(ANALISI_PROCESSI!J8="Non ne abbiamo memoria",2,IF(ANALISI_PROCESSI!J8="Si sulla stampa locale",3,IF(ANALISI_PROCESSI!J8="Si sulla stampa nazionale",4,IF(ANALISI_PROCESSI!J8="Si sulla stampa locale nazionale ed internazionale",5))))))</f>
        <v>1</v>
      </c>
      <c r="K12" s="54">
        <f>+IF(ANALISI_PROCESSI!K8=0,"",IF(ANALISI_PROCESSI!K8="A livello di addetto",1,IF(ANALISI_PROCESSI!K8="A livello di collaboratore e funzionario",2,IF(ANALISI_PROCESSI!K8="A livello di dirigente o p.o.",3,IF(ANALISI_PROCESSI!K8="A livello di dirigente di ufficio generale",4,IF(ANALISI_PROCESSI!K8="A livello di capo-dipartimento/segretario generale",5))))))</f>
        <v>3</v>
      </c>
      <c r="L12" s="54">
        <f t="shared" si="0"/>
        <v>2.8333333333333335</v>
      </c>
      <c r="M12" s="54">
        <f t="shared" si="1"/>
        <v>1.5</v>
      </c>
      <c r="N12" s="54">
        <f t="shared" si="2"/>
        <v>4.25</v>
      </c>
      <c r="O12" s="56" t="str">
        <f t="shared" si="3"/>
        <v>BASSO</v>
      </c>
    </row>
    <row r="13" spans="1:15" s="57" customFormat="1" ht="12.75">
      <c r="A13" s="53" t="str">
        <f>ANALISI_PROCESSI!A9</f>
        <v>Polizia Locale e Protezione Civile Processo 8</v>
      </c>
      <c r="B13" s="54">
        <v>2</v>
      </c>
      <c r="C13" s="54">
        <f>+IF(ANALISI_PROCESSI!C9=0,"",IF(ANALISI_PROCESSI!C9="Destinatario finale ufficio interno",1,IF(ANALISI_PROCESSI!C9="Destinatari utenti esterni alla p.a. di riferimento",5)))</f>
        <v>5</v>
      </c>
      <c r="D13" s="54">
        <f>+IF(ANALISI_PROCESSI!D9=0,"",IF(ANALISI_PROCESSI!D9="Il processo coinvolge una sola p.a.",1,IF(ANALISI_PROCESSI!D9="Il processo coinvolge più di 3 amministrazioni",3,IF(ANALISI_PROCESSI!D9="Il processo coinvolge più di 5 amministrazioni",5))))</f>
        <v>1</v>
      </c>
      <c r="E13" s="54">
        <f>+IF(ANALISI_PROCESSI!E9=0,"",IF(ANALISI_PROCESSI!E9="Rilevanza esclusivamente interna",1,IF(ANALISI_PROCESSI!E9="Vantaggi di non particolare rilievo a soggetti esterni",3,IF(ANALISI_PROCESSI!E9="Vantaggi considerevoli a soggetti esterni (es. appalto)",5))))</f>
        <v>5</v>
      </c>
      <c r="F13" s="54">
        <f>+IF(ANALISI_PROCESSI!F9=0,"",IF(ANALISI_PROCESSI!F9="SI",1,IF(ANALISI_PROCESSI!F9="NO",5)))</f>
        <v>5</v>
      </c>
      <c r="G13" s="54">
        <f>+IF(ANALISI_PROCESSI!G9=0,"",IF(ANALISI_PROCESSI!G9="Il tipo di controllo è efficace strumento di neutralizzazione",1,IF(ANALISI_PROCESSI!G9="E' molto efficace",2,IF(ANALISI_PROCESSI!G9="E' efficace al 50%",3,IF(ANALISI_PROCESSI!G9="E' efficace in minima parte",4,IF(ANALISI_PROCESSI!G9="Il rischio rimane indifferente",5))))))</f>
        <v>1</v>
      </c>
      <c r="H13" s="54">
        <f>+IF(ANALISI_PROCESSI!H9=0,"",IF(ANALISI_PROCESSI!H9="Fino a circa il 20%",1,IF(ANALISI_PROCESSI!H9="Fino a circa il 40%",2,IF(ANALISI_PROCESSI!H9="Fino a circa il 60%",3,IF(ANALISI_PROCESSI!H9="Fino a circa il 80%",4,IF(ANALISI_PROCESSI!H9="Fino a circa il 100%",5))))))</f>
        <v>1</v>
      </c>
      <c r="I13" s="54">
        <f>+IF(ANALISI_PROCESSI!I9=0,"",IF(ANALISI_PROCESSI!I9="NO",1,IF(ANALISI_PROCESSI!I9="SI",5,0)))</f>
        <v>1</v>
      </c>
      <c r="J13" s="54">
        <v>1</v>
      </c>
      <c r="K13" s="54">
        <f>+IF(ANALISI_PROCESSI!K9=0,"",IF(ANALISI_PROCESSI!K9="A livello di addetto",1,IF(ANALISI_PROCESSI!K9="A livello di collaboratore e funzionario",2,IF(ANALISI_PROCESSI!K9="A livello di dirigente o p.o.",3,IF(ANALISI_PROCESSI!K9="A livello di dirigente di ufficio generale",4,IF(ANALISI_PROCESSI!K9="A livello di capo-dipartimento/segretario generale",5))))))</f>
        <v>3</v>
      </c>
      <c r="L13" s="54">
        <f>SUM(B13:G13)/6</f>
        <v>3.1666666666666665</v>
      </c>
      <c r="M13" s="54">
        <f>SUM(H13:K13)/4</f>
        <v>1.5</v>
      </c>
      <c r="N13" s="54">
        <f>+L13*M13</f>
        <v>4.75</v>
      </c>
      <c r="O13" s="56" t="str">
        <f t="shared" si="3"/>
        <v>BASSO</v>
      </c>
    </row>
    <row r="14" spans="1:15" s="57" customFormat="1" ht="12.75">
      <c r="A14" s="53" t="str">
        <f>+ANALISI_PROCESSI!A10</f>
        <v>Polizia Locale e Protezione Civile Processo 9</v>
      </c>
      <c r="B14" s="54">
        <f>+IF(ANALISI_PROCESSI!B10=0,"",IF(ANALISI_PROCESSI!B10="Del tutto vincolato",1,IF(ANALISI_PROCESSI!B10="Parzialmente vincolato dalla legge e da atti amministrativi (regolamenti, direttive, circolari)",2,IF(ANALISI_PROCESSI!B10="Parzialmente vincolato solo dalla legge",3,IF(ANALISI_PROCESSI!B10="Parzialmente vincolato solo da atti amministrativi (regolamenti, direttive, circolari)",4,IF(ANALISI_PROCESSI!B10="Altamente discrezionale",5))))))</f>
        <v>2</v>
      </c>
      <c r="C14" s="54">
        <f>+IF(ANALISI_PROCESSI!C10=0,"",IF(ANALISI_PROCESSI!C10="Destinatario finale ufficio interno",1,IF(ANALISI_PROCESSI!C10="Destinatari utenti esterni alla p.a. di riferimento",5)))</f>
        <v>5</v>
      </c>
      <c r="D14" s="54">
        <f>+IF(ANALISI_PROCESSI!D10=0,"",IF(ANALISI_PROCESSI!D10="Il processo coinvolge una sola p.a.",1,IF(ANALISI_PROCESSI!D10="Il processo coinvolge più di 3 amministrazioni",3,IF(ANALISI_PROCESSI!D10="Il processo coinvolge più di 5 amministrazioni",5))))</f>
        <v>1</v>
      </c>
      <c r="E14" s="54">
        <f>+IF(ANALISI_PROCESSI!E10=0,"",IF(ANALISI_PROCESSI!E10="Rilevanza esclusivamente interna",1,IF(ANALISI_PROCESSI!E10="Vantaggi di non particolare rilievo a soggetti esterni",3,IF(ANALISI_PROCESSI!E10="Vantaggi considerevoli a soggetti esterni (es. appalto)",5))))</f>
        <v>3</v>
      </c>
      <c r="F14" s="54">
        <f>+IF(ANALISI_PROCESSI!F10=0,"",IF(ANALISI_PROCESSI!F10="SI",1,IF(ANALISI_PROCESSI!F10="NO",5)))</f>
        <v>5</v>
      </c>
      <c r="G14" s="54">
        <f>+IF(ANALISI_PROCESSI!G10=0,"",IF(ANALISI_PROCESSI!G10="Il tipo di controllo è efficace strumento di neutralizzazione",1,IF(ANALISI_PROCESSI!G10="E' molto efficace",2,IF(ANALISI_PROCESSI!G10="E' efficace al 50%",3,IF(ANALISI_PROCESSI!G10="E' efficace in minima parte",4,IF(ANALISI_PROCESSI!G10="Il rischio rimane indifferente",5))))))</f>
        <v>1</v>
      </c>
      <c r="H14" s="54">
        <f>+IF(ANALISI_PROCESSI!H10=0,"",IF(ANALISI_PROCESSI!H10="Fino a circa il 20%",1,IF(ANALISI_PROCESSI!H10="Fino a circa il 40%",2,IF(ANALISI_PROCESSI!H10="Fino a circa il 60%",3,IF(ANALISI_PROCESSI!H10="Fino a circa il 80%",4,IF(ANALISI_PROCESSI!H10="Fino a circa il 100%",5))))))</f>
        <v>1</v>
      </c>
      <c r="I14" s="54">
        <f>+IF(ANALISI_PROCESSI!I10=0,"",IF(ANALISI_PROCESSI!I10="NO",1,IF(ANALISI_PROCESSI!I10="SI",5,0)))</f>
        <v>1</v>
      </c>
      <c r="J14" s="54">
        <f>+IF(ANALISI_PROCESSI!J10=0,"",IF(ANALISI_PROCESSI!J10="NO",1,IF(ANALISI_PROCESSI!J10="Non ne abbiamo memoria",2,IF(ANALISI_PROCESSI!J10="Si sulla stampa locale",3,IF(ANALISI_PROCESSI!J10="Si sulla stampa nazionale",4,IF(ANALISI_PROCESSI!J10="Si sulla stampa locale nazionale ed internazionale",5))))))</f>
        <v>1</v>
      </c>
      <c r="K14" s="54">
        <f>+IF(ANALISI_PROCESSI!K10=0,"",IF(ANALISI_PROCESSI!K10="A livello di addetto",1,IF(ANALISI_PROCESSI!K10="A livello di collaboratore e funzionario",2,IF(ANALISI_PROCESSI!K10="A livello di dirigente o p.o.",3,IF(ANALISI_PROCESSI!K10="A livello di dirigente di ufficio generale",4,IF(ANALISI_PROCESSI!K10="A livello di capo-dipartimento/segretario generale",5))))))</f>
        <v>1</v>
      </c>
      <c r="L14" s="54">
        <f t="shared" si="0"/>
        <v>2.8333333333333335</v>
      </c>
      <c r="M14" s="54">
        <f t="shared" si="1"/>
        <v>1</v>
      </c>
      <c r="N14" s="54">
        <f t="shared" si="2"/>
        <v>2.8333333333333335</v>
      </c>
      <c r="O14" s="56" t="str">
        <f t="shared" si="3"/>
        <v>BASSO</v>
      </c>
    </row>
    <row r="15" spans="1:15" s="57" customFormat="1" ht="12.75">
      <c r="A15" s="53" t="str">
        <f>+ANALISI_PROCESSI!A11</f>
        <v>Polizia Locale e Protezione Civile Processo 10</v>
      </c>
      <c r="B15" s="54">
        <f>+IF(ANALISI_PROCESSI!B11=0,"",IF(ANALISI_PROCESSI!B11="Del tutto vincolato",1,IF(ANALISI_PROCESSI!B11="Parzialmente vincolato dalla legge e da atti amministrativi (regolamenti, direttive, circolari)",2,IF(ANALISI_PROCESSI!B11="Parzialmente vincolato solo dalla legge",3,IF(ANALISI_PROCESSI!B11="Parzialmente vincolato solo da atti amministrativi (regolamenti, direttive, circolari)",4,IF(ANALISI_PROCESSI!B11="Altamente discrezionale",5))))))</f>
        <v>1</v>
      </c>
      <c r="C15" s="54">
        <f>+IF(ANALISI_PROCESSI!C11=0,"",IF(ANALISI_PROCESSI!C11="Destinatario finale ufficio interno",1,IF(ANALISI_PROCESSI!C11="Destinatari utenti esterni alla p.a. di riferimento",5)))</f>
        <v>1</v>
      </c>
      <c r="D15" s="54">
        <f>+IF(ANALISI_PROCESSI!D11=0,"",IF(ANALISI_PROCESSI!D11="Il processo coinvolge una sola p.a.",1,IF(ANALISI_PROCESSI!D11="Il processo coinvolge più di 3 amministrazioni",3,IF(ANALISI_PROCESSI!D11="Il processo coinvolge più di 5 amministrazioni",5))))</f>
        <v>1</v>
      </c>
      <c r="E15" s="54">
        <f>+IF(ANALISI_PROCESSI!E11=0,"",IF(ANALISI_PROCESSI!E11="Rilevanza esclusivamente interna",1,IF(ANALISI_PROCESSI!E11="Vantaggi di non particolare rilievo a soggetti esterni",3,IF(ANALISI_PROCESSI!E11="Vantaggi considerevoli a soggetti esterni (es. appalto)",5))))</f>
        <v>1</v>
      </c>
      <c r="F15" s="54">
        <f>+IF(ANALISI_PROCESSI!F11=0,"",IF(ANALISI_PROCESSI!F11="SI",1,IF(ANALISI_PROCESSI!F11="NO",5)))</f>
        <v>5</v>
      </c>
      <c r="G15" s="54">
        <f>+IF(ANALISI_PROCESSI!G11=0,"",IF(ANALISI_PROCESSI!G11="Il tipo di controllo è efficace strumento di neutralizzazione",1,IF(ANALISI_PROCESSI!G11="E' molto efficace",2,IF(ANALISI_PROCESSI!G11="E' efficace al 50%",3,IF(ANALISI_PROCESSI!G11="E' efficace in minima parte",4,IF(ANALISI_PROCESSI!G11="Il rischio rimane indifferente",5))))))</f>
        <v>1</v>
      </c>
      <c r="H15" s="54">
        <f>+IF(ANALISI_PROCESSI!H11=0,"",IF(ANALISI_PROCESSI!H11="Fino a circa il 20%",1,IF(ANALISI_PROCESSI!H11="Fino a circa il 40%",2,IF(ANALISI_PROCESSI!H11="Fino a circa il 60%",3,IF(ANALISI_PROCESSI!H11="Fino a circa il 80%",4,IF(ANALISI_PROCESSI!H11="Fino a circa il 100%",5))))))</f>
        <v>1</v>
      </c>
      <c r="I15" s="54">
        <f>+IF(ANALISI_PROCESSI!I11=0,"",IF(ANALISI_PROCESSI!I11="NO",1,IF(ANALISI_PROCESSI!I11="SI",5,0)))</f>
        <v>1</v>
      </c>
      <c r="J15" s="54">
        <f>+IF(ANALISI_PROCESSI!J11=0,"",IF(ANALISI_PROCESSI!J11="NO",1,IF(ANALISI_PROCESSI!J11="Non ne abbiamo memoria",2,IF(ANALISI_PROCESSI!J11="Si sulla stampa locale",3,IF(ANALISI_PROCESSI!J11="Si sulla stampa nazionale",4,IF(ANALISI_PROCESSI!J11="Si sulla stampa locale nazionale ed internazionale",5))))))</f>
        <v>1</v>
      </c>
      <c r="K15" s="54">
        <f>+IF(ANALISI_PROCESSI!K11=0,"",IF(ANALISI_PROCESSI!K11="A livello di addetto",1,IF(ANALISI_PROCESSI!K11="A livello di collaboratore e funzionario",2,IF(ANALISI_PROCESSI!K11="A livello di dirigente o p.o.",3,IF(ANALISI_PROCESSI!K11="A livello di dirigente di ufficio generale",4,IF(ANALISI_PROCESSI!K11="A livello di capo-dipartimento/segretario generale",5))))))</f>
        <v>2</v>
      </c>
      <c r="L15" s="54">
        <f>SUM(B15:G15)/6</f>
        <v>1.6666666666666667</v>
      </c>
      <c r="M15" s="54">
        <f>SUM(H15:K15)/4</f>
        <v>1.25</v>
      </c>
      <c r="N15" s="54">
        <f>+L15*M15</f>
        <v>2.0833333333333335</v>
      </c>
      <c r="O15" s="56" t="str">
        <f>+IF(N15&lt;5,"BASSO",IF(AND(N15&gt;=5,N15&lt;=10),"MEDIO",IF(AND(N15&gt;10,N15&lt;=15),"ALTO",IF(AND(N15&gt;15,N15&lt;=20),"MOLTO ALTO",IF(AND(N15&gt;20,N15&lt;=25),"ELEVATISSIMO")))))</f>
        <v>BASSO</v>
      </c>
    </row>
    <row r="16" spans="1:15" s="57" customFormat="1" ht="12.75">
      <c r="A16" s="53" t="str">
        <f>+ANALISI_PROCESSI!A12</f>
        <v>Polizia Locale e Protezione Civile Processo 11</v>
      </c>
      <c r="B16" s="54">
        <f>+IF(ANALISI_PROCESSI!B12=0,"",IF(ANALISI_PROCESSI!B12="Del tutto vincolato",1,IF(ANALISI_PROCESSI!B12="Parzialmente vincolato dalla legge e da atti amministrativi (regolamenti, direttive, circolari)",2,IF(ANALISI_PROCESSI!B12="Parzialmente vincolato solo dalla legge",3,IF(ANALISI_PROCESSI!B12="Parzialmente vincolato solo da atti amministrativi (regolamenti, direttive, circolari)",4,IF(ANALISI_PROCESSI!B12="Altamente discrezionale",5))))))</f>
        <v>1</v>
      </c>
      <c r="C16" s="54">
        <f>+IF(ANALISI_PROCESSI!C12=0,"",IF(ANALISI_PROCESSI!C12="Destinatario finale ufficio interno",1,IF(ANALISI_PROCESSI!C12="Destinatari utenti esterni alla p.a. di riferimento",5)))</f>
        <v>5</v>
      </c>
      <c r="D16" s="54">
        <f>+IF(ANALISI_PROCESSI!D12=0,"",IF(ANALISI_PROCESSI!D12="Il processo coinvolge una sola p.a.",1,IF(ANALISI_PROCESSI!D12="Il processo coinvolge più di 3 amministrazioni",3,IF(ANALISI_PROCESSI!D12="Il processo coinvolge più di 5 amministrazioni",5))))</f>
        <v>1</v>
      </c>
      <c r="E16" s="54">
        <f>+IF(ANALISI_PROCESSI!E12=0,"",IF(ANALISI_PROCESSI!E12="Rilevanza esclusivamente interna",1,IF(ANALISI_PROCESSI!E12="Vantaggi di non particolare rilievo a soggetti esterni",3,IF(ANALISI_PROCESSI!E12="Vantaggi considerevoli a soggetti esterni (es. appalto)",5))))</f>
        <v>3</v>
      </c>
      <c r="F16" s="54">
        <f>+IF(ANALISI_PROCESSI!F12=0,"",IF(ANALISI_PROCESSI!F12="SI",1,IF(ANALISI_PROCESSI!F12="NO",5)))</f>
        <v>5</v>
      </c>
      <c r="G16" s="54">
        <f>+IF(ANALISI_PROCESSI!G12=0,"",IF(ANALISI_PROCESSI!G12="Il tipo di controllo è efficace strumento di neutralizzazione",1,IF(ANALISI_PROCESSI!G12="E' molto efficace",2,IF(ANALISI_PROCESSI!G12="E' efficace al 50%",3,IF(ANALISI_PROCESSI!G12="E' efficace in minima parte",4,IF(ANALISI_PROCESSI!G12="Il rischio rimane indifferente",5))))))</f>
        <v>1</v>
      </c>
      <c r="H16" s="54">
        <f>+IF(ANALISI_PROCESSI!H12=0,"",IF(ANALISI_PROCESSI!H12="Fino a circa il 20%",1,IF(ANALISI_PROCESSI!H12="Fino a circa il 40%",2,IF(ANALISI_PROCESSI!H12="Fino a circa il 60%",3,IF(ANALISI_PROCESSI!H12="Fino a circa il 80%",4,IF(ANALISI_PROCESSI!H12="Fino a circa il 100%",5))))))</f>
        <v>1</v>
      </c>
      <c r="I16" s="54">
        <f>+IF(ANALISI_PROCESSI!I12=0,"",IF(ANALISI_PROCESSI!I12="NO",1,IF(ANALISI_PROCESSI!I12="SI",5,0)))</f>
        <v>1</v>
      </c>
      <c r="J16" s="54">
        <f>+IF(ANALISI_PROCESSI!J12=0,"",IF(ANALISI_PROCESSI!J12="NO",1,IF(ANALISI_PROCESSI!J12="Non ne abbiamo memoria",2,IF(ANALISI_PROCESSI!J12="Si sulla stampa locale",3,IF(ANALISI_PROCESSI!J12="Si sulla stampa nazionale",4,IF(ANALISI_PROCESSI!J12="Si sulla stampa locale nazionale ed internazionale",5))))))</f>
        <v>1</v>
      </c>
      <c r="K16" s="54">
        <f>+IF(ANALISI_PROCESSI!K12=0,"",IF(ANALISI_PROCESSI!K12="A livello di addetto",1,IF(ANALISI_PROCESSI!K12="A livello di collaboratore e funzionario",2,IF(ANALISI_PROCESSI!K12="A livello di dirigente o p.o.",3,IF(ANALISI_PROCESSI!K12="A livello di dirigente di ufficio generale",4,IF(ANALISI_PROCESSI!K12="A livello di capo-dipartimento/segretario generale",5))))))</f>
        <v>3</v>
      </c>
      <c r="L16" s="54">
        <f>SUM(B16:G16)/6</f>
        <v>2.6666666666666665</v>
      </c>
      <c r="M16" s="54">
        <f>SUM(H16:K16)/4</f>
        <v>1.5</v>
      </c>
      <c r="N16" s="54">
        <f>+L16*M16</f>
        <v>4</v>
      </c>
      <c r="O16" s="56" t="str">
        <f>+IF(N16&lt;5,"BASSO",IF(AND(N16&gt;=5,N16&lt;=10),"MEDIO",IF(AND(N16&gt;10,N16&lt;=15),"ALTO",IF(AND(N16&gt;15,N16&lt;=20),"MOLTO ALTO",IF(AND(N16&gt;20,N16&lt;=25),"ELEVATISSIMO")))))</f>
        <v>BASSO</v>
      </c>
    </row>
    <row r="17" spans="1:15" s="57" customFormat="1" ht="12.75">
      <c r="A17" s="53" t="str">
        <f>+ANALISI_PROCESSI!A13</f>
        <v>Polizia Locale e Protezione Civile Processo 12</v>
      </c>
      <c r="B17" s="54">
        <f>+IF(ANALISI_PROCESSI!B13=0,"",IF(ANALISI_PROCESSI!B13="Del tutto vincolato",1,IF(ANALISI_PROCESSI!B13="Parzialmente vincolato dalla legge e da atti amministrativi (regolamenti, direttive, circolari)",2,IF(ANALISI_PROCESSI!B13="Parzialmente vincolato solo dalla legge",3,IF(ANALISI_PROCESSI!B13="Parzialmente vincolato solo da atti amministrativi (regolamenti, direttive, circolari)",4,IF(ANALISI_PROCESSI!B13="Altamente discrezionale",5))))))</f>
        <v>1</v>
      </c>
      <c r="C17" s="54">
        <f>+IF(ANALISI_PROCESSI!C13=0,"",IF(ANALISI_PROCESSI!C13="Destinatario finale ufficio interno",1,IF(ANALISI_PROCESSI!C13="Destinatari utenti esterni alla p.a. di riferimento",5)))</f>
        <v>5</v>
      </c>
      <c r="D17" s="54">
        <f>+IF(ANALISI_PROCESSI!D13=0,"",IF(ANALISI_PROCESSI!D13="Il processo coinvolge una sola p.a.",1,IF(ANALISI_PROCESSI!D13="Il processo coinvolge più di 3 amministrazioni",3,IF(ANALISI_PROCESSI!D13="Il processo coinvolge più di 5 amministrazioni",5))))</f>
        <v>1</v>
      </c>
      <c r="E17" s="54">
        <f>+IF(ANALISI_PROCESSI!E13=0,"",IF(ANALISI_PROCESSI!E13="Rilevanza esclusivamente interna",1,IF(ANALISI_PROCESSI!E13="Vantaggi di non particolare rilievo a soggetti esterni",3,IF(ANALISI_PROCESSI!E13="Vantaggi considerevoli a soggetti esterni (es. appalto)",5))))</f>
        <v>3</v>
      </c>
      <c r="F17" s="54">
        <f>+IF(ANALISI_PROCESSI!F13=0,"",IF(ANALISI_PROCESSI!F13="SI",1,IF(ANALISI_PROCESSI!F13="NO",5)))</f>
        <v>5</v>
      </c>
      <c r="G17" s="54">
        <f>+IF(ANALISI_PROCESSI!G13=0,"",IF(ANALISI_PROCESSI!G13="Il tipo di controllo è efficace strumento di neutralizzazione",1,IF(ANALISI_PROCESSI!G13="E' molto efficace",2,IF(ANALISI_PROCESSI!G13="E' efficace al 50%",3,IF(ANALISI_PROCESSI!G13="E' efficace in minima parte",4,IF(ANALISI_PROCESSI!G13="Il rischio rimane indifferente",5))))))</f>
        <v>1</v>
      </c>
      <c r="H17" s="54">
        <f>+IF(ANALISI_PROCESSI!H13=0,"",IF(ANALISI_PROCESSI!H13="Fino a circa il 20%",1,IF(ANALISI_PROCESSI!H13="Fino a circa il 40%",2,IF(ANALISI_PROCESSI!H13="Fino a circa il 60%",3,IF(ANALISI_PROCESSI!H13="Fino a circa il 80%",4,IF(ANALISI_PROCESSI!H13="Fino a circa il 100%",5))))))</f>
        <v>1</v>
      </c>
      <c r="I17" s="54">
        <f>+IF(ANALISI_PROCESSI!I13=0,"",IF(ANALISI_PROCESSI!I13="NO",1,IF(ANALISI_PROCESSI!I13="SI",5,0)))</f>
        <v>1</v>
      </c>
      <c r="J17" s="54">
        <f>+IF(ANALISI_PROCESSI!J13=0,"",IF(ANALISI_PROCESSI!J13="NO",1,IF(ANALISI_PROCESSI!J13="Non ne abbiamo memoria",2,IF(ANALISI_PROCESSI!J13="Si sulla stampa locale",3,IF(ANALISI_PROCESSI!J13="Si sulla stampa nazionale",4,IF(ANALISI_PROCESSI!J13="Si sulla stampa locale nazionale ed internazionale",5))))))</f>
        <v>1</v>
      </c>
      <c r="K17" s="54">
        <f>+IF(ANALISI_PROCESSI!K13=0,"",IF(ANALISI_PROCESSI!K13="A livello di addetto",1,IF(ANALISI_PROCESSI!K13="A livello di collaboratore e funzionario",2,IF(ANALISI_PROCESSI!K13="A livello di dirigente o p.o.",3,IF(ANALISI_PROCESSI!K13="A livello di dirigente di ufficio generale",4,IF(ANALISI_PROCESSI!K13="A livello di capo-dipartimento/segretario generale",5))))))</f>
        <v>3</v>
      </c>
      <c r="L17" s="54">
        <f>SUM(B17:G17)/6</f>
        <v>2.6666666666666665</v>
      </c>
      <c r="M17" s="54">
        <f>SUM(H17:K17)/4</f>
        <v>1.5</v>
      </c>
      <c r="N17" s="54">
        <f>+L17*M17</f>
        <v>4</v>
      </c>
      <c r="O17" s="56" t="str">
        <f>+IF(N17&lt;5,"BASSO",IF(AND(N17&gt;=5,N17&lt;=10),"MEDIO",IF(AND(N17&gt;10,N17&lt;=15),"ALTO",IF(AND(N17&gt;15,N17&lt;=20),"MOLTO ALTO",IF(AND(N17&gt;20,N17&lt;=25),"ELEVATISSIMO")))))</f>
        <v>BASSO</v>
      </c>
    </row>
    <row r="18" spans="1:15" s="57" customFormat="1" ht="12.7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6"/>
    </row>
    <row r="19" spans="1:15" s="57" customFormat="1" ht="12.7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6"/>
    </row>
    <row r="20" spans="1:15" s="57" customFormat="1" ht="12.7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6"/>
    </row>
    <row r="21" spans="1:15" s="57" customFormat="1" ht="12.7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6"/>
    </row>
    <row r="22" spans="1:15" s="57" customFormat="1" ht="12.7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6"/>
    </row>
    <row r="23" spans="1:15" s="57" customFormat="1" ht="12.7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6"/>
    </row>
    <row r="24" spans="1:15" s="57" customFormat="1" ht="12.7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6"/>
    </row>
    <row r="25" spans="1:15" s="57" customFormat="1" ht="12.7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6"/>
    </row>
    <row r="26" spans="1:15" s="57" customFormat="1" ht="12.7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6"/>
    </row>
    <row r="27" spans="1:15" s="57" customFormat="1" ht="12.7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6"/>
    </row>
    <row r="28" spans="1:15" s="57" customFormat="1" ht="12.7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6"/>
    </row>
    <row r="29" spans="1:15" s="57" customFormat="1" ht="12.7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6"/>
    </row>
    <row r="30" spans="1:15" s="57" customFormat="1" ht="12.7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6"/>
    </row>
    <row r="31" spans="1:15" s="57" customFormat="1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6"/>
    </row>
    <row r="32" spans="1:15" s="57" customFormat="1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6"/>
    </row>
    <row r="33" spans="1:15" s="57" customFormat="1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6"/>
    </row>
    <row r="34" spans="1:15" s="57" customFormat="1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6"/>
    </row>
    <row r="35" spans="1:15" s="57" customFormat="1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6"/>
    </row>
    <row r="36" spans="1:15" s="57" customFormat="1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6"/>
    </row>
    <row r="37" spans="1:15" s="57" customFormat="1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6"/>
    </row>
    <row r="38" spans="1:15" s="57" customFormat="1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6"/>
    </row>
    <row r="39" spans="1:15" s="57" customFormat="1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6"/>
    </row>
    <row r="40" spans="1:15" s="57" customFormat="1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6"/>
    </row>
    <row r="41" spans="1:15" s="57" customFormat="1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6"/>
    </row>
    <row r="42" spans="1:15" s="57" customFormat="1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6"/>
    </row>
    <row r="43" spans="1:15" s="57" customFormat="1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6"/>
    </row>
    <row r="45" spans="1:4" ht="12.75">
      <c r="A45" s="58" t="s">
        <v>130</v>
      </c>
      <c r="D45" s="59"/>
    </row>
    <row r="46" spans="1:4" ht="12.75">
      <c r="A46" s="59" t="s">
        <v>131</v>
      </c>
      <c r="D46" s="59"/>
    </row>
    <row r="47" spans="1:4" ht="12.75">
      <c r="A47" s="59" t="s">
        <v>132</v>
      </c>
      <c r="D47" s="59"/>
    </row>
  </sheetData>
  <sheetProtection selectLockedCells="1" selectUnlockedCells="1"/>
  <mergeCells count="1">
    <mergeCell ref="B3:K3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Sandrini</dc:creator>
  <cp:keywords/>
  <dc:description/>
  <cp:lastModifiedBy>Giacomo Sandrini</cp:lastModifiedBy>
  <cp:lastPrinted>2017-02-16T08:53:42Z</cp:lastPrinted>
  <dcterms:created xsi:type="dcterms:W3CDTF">2017-02-11T08:10:58Z</dcterms:created>
  <dcterms:modified xsi:type="dcterms:W3CDTF">2017-02-16T08:53:47Z</dcterms:modified>
  <cp:category/>
  <cp:version/>
  <cp:contentType/>
  <cp:contentStatus/>
</cp:coreProperties>
</file>