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9420" windowHeight="4440" activeTab="0"/>
  </bookViews>
  <sheets>
    <sheet name="anno 2018" sheetId="1" r:id="rId1"/>
  </sheets>
  <definedNames>
    <definedName name="_xlnm.Print_Area" localSheetId="0">'anno 2018'!$A$1:$R$82</definedName>
  </definedNames>
  <calcPr fullCalcOnLoad="1"/>
</workbook>
</file>

<file path=xl/comments1.xml><?xml version="1.0" encoding="utf-8"?>
<comments xmlns="http://schemas.openxmlformats.org/spreadsheetml/2006/main">
  <authors>
    <author>Ragioneria</author>
  </authors>
  <commentList>
    <comment ref="G6" authorId="0">
      <text>
        <r>
          <rPr>
            <b/>
            <sz val="9"/>
            <rFont val="Tahoma"/>
            <family val="2"/>
          </rPr>
          <t>Ragioneria:</t>
        </r>
        <r>
          <rPr>
            <sz val="9"/>
            <rFont val="Tahoma"/>
            <family val="2"/>
          </rPr>
          <t xml:space="preserve">
ORE SCUOLA = 5 ore * 5 giorni*4settimane*9 mesi + rientri 4 ore * 5 giorni * 4 settimane * 9 mesi</t>
        </r>
      </text>
    </comment>
    <comment ref="I6" authorId="0">
      <text>
        <r>
          <rPr>
            <b/>
            <sz val="9"/>
            <rFont val="Tahoma"/>
            <family val="2"/>
          </rPr>
          <t>Ragioneria:</t>
        </r>
        <r>
          <rPr>
            <sz val="9"/>
            <rFont val="Tahoma"/>
            <family val="2"/>
          </rPr>
          <t xml:space="preserve">
ORE DOPOSCUOLA = 2 ORE * 3 RIENTRI*4SETTIMANE*9 MESI</t>
        </r>
      </text>
    </comment>
    <comment ref="G14" authorId="0">
      <text>
        <r>
          <rPr>
            <b/>
            <sz val="9"/>
            <rFont val="Tahoma"/>
            <family val="2"/>
          </rPr>
          <t>Ragioneria:</t>
        </r>
        <r>
          <rPr>
            <sz val="9"/>
            <rFont val="Tahoma"/>
            <family val="2"/>
          </rPr>
          <t xml:space="preserve">
ORE MENSA = 2 ORA*2 RIENTRI *4 SETTIMANE * 9 MESI</t>
        </r>
      </text>
    </comment>
    <comment ref="K18" authorId="0">
      <text>
        <r>
          <rPr>
            <b/>
            <sz val="9"/>
            <rFont val="Tahoma"/>
            <family val="2"/>
          </rPr>
          <t>Ragioneria:</t>
        </r>
        <r>
          <rPr>
            <sz val="9"/>
            <rFont val="Tahoma"/>
            <family val="2"/>
          </rPr>
          <t xml:space="preserve">
totale versamenti buoni </t>
        </r>
      </text>
    </comment>
    <comment ref="L20" authorId="0">
      <text>
        <r>
          <rPr>
            <b/>
            <sz val="9"/>
            <rFont val="Tahoma"/>
            <family val="2"/>
          </rPr>
          <t>Ragioneria:</t>
        </r>
        <r>
          <rPr>
            <sz val="9"/>
            <rFont val="Tahoma"/>
            <family val="2"/>
          </rPr>
          <t xml:space="preserve">
minuti per versamento</t>
        </r>
      </text>
    </comment>
    <comment ref="M20" authorId="0">
      <text>
        <r>
          <rPr>
            <b/>
            <sz val="9"/>
            <rFont val="Tahoma"/>
            <family val="2"/>
          </rPr>
          <t>Ragioneria:</t>
        </r>
        <r>
          <rPr>
            <sz val="9"/>
            <rFont val="Tahoma"/>
            <family val="2"/>
          </rPr>
          <t xml:space="preserve">
totale minuti</t>
        </r>
      </text>
    </comment>
    <comment ref="O20" authorId="0">
      <text>
        <r>
          <rPr>
            <b/>
            <sz val="9"/>
            <rFont val="Tahoma"/>
            <family val="2"/>
          </rPr>
          <t>Ragioneria:</t>
        </r>
        <r>
          <rPr>
            <sz val="9"/>
            <rFont val="Tahoma"/>
            <family val="2"/>
          </rPr>
          <t xml:space="preserve">
toale ore</t>
        </r>
      </text>
    </comment>
  </commentList>
</comments>
</file>

<file path=xl/sharedStrings.xml><?xml version="1.0" encoding="utf-8"?>
<sst xmlns="http://schemas.openxmlformats.org/spreadsheetml/2006/main" count="54" uniqueCount="21">
  <si>
    <t>SPESE</t>
  </si>
  <si>
    <t>TOTALE</t>
  </si>
  <si>
    <t>differenza</t>
  </si>
  <si>
    <t>DESCRIZIONE</t>
  </si>
  <si>
    <t>% copertura</t>
  </si>
  <si>
    <t>spese di manutenzione</t>
  </si>
  <si>
    <t>Impianti sportivi - spese per riscaldamento</t>
  </si>
  <si>
    <t>Campo da tennis - spese per energia elettrica</t>
  </si>
  <si>
    <t xml:space="preserve">Impianti sportivi - gestione  </t>
  </si>
  <si>
    <r>
      <t>Cassa DD.PP. - interessi ammortamento (</t>
    </r>
    <r>
      <rPr>
        <sz val="10"/>
        <color indexed="10"/>
        <rFont val="Comic Sans MS"/>
        <family val="4"/>
      </rPr>
      <t>gestione CDP</t>
    </r>
    <r>
      <rPr>
        <sz val="10"/>
        <rFont val="Comic Sans MS"/>
        <family val="4"/>
      </rPr>
      <t>)</t>
    </r>
  </si>
  <si>
    <r>
      <t>Cassa DD.PP. - interessi ammortamento (</t>
    </r>
    <r>
      <rPr>
        <sz val="10"/>
        <color indexed="10"/>
        <rFont val="Comic Sans MS"/>
        <family val="4"/>
      </rPr>
      <t>gestione MEF)</t>
    </r>
  </si>
  <si>
    <t>PROVENTI DAL SERVIZIO PESA PUBBLICA</t>
  </si>
  <si>
    <t>PROVENTI DALLA GESTIONE IMPIANTI SPORTIVI</t>
  </si>
  <si>
    <t>ALIQUOTA</t>
  </si>
  <si>
    <t>IVA CREDITO</t>
  </si>
  <si>
    <t>IVA DEBITO</t>
  </si>
  <si>
    <t>Spese per il servizio di mensa scuola elementare (comp.puliz inseg..)</t>
  </si>
  <si>
    <t xml:space="preserve"> ENTRATE</t>
  </si>
  <si>
    <t>Spese insegnanti</t>
  </si>
  <si>
    <t xml:space="preserve">PROVENTI DAL SERVIZIO MENSA SCOLASTICA </t>
  </si>
  <si>
    <t>anno 2018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</si>
</sst>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Comic Sans MS"/>
      <family val="4"/>
    </font>
    <font>
      <sz val="10"/>
      <color indexed="10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3" fontId="0" fillId="0" borderId="0" xfId="45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45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2" xfId="45" applyFont="1" applyBorder="1" applyAlignment="1">
      <alignment/>
    </xf>
    <xf numFmtId="43" fontId="2" fillId="0" borderId="11" xfId="45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43" fontId="0" fillId="0" borderId="12" xfId="45" applyBorder="1" applyAlignment="1">
      <alignment/>
    </xf>
    <xf numFmtId="43" fontId="0" fillId="0" borderId="11" xfId="45" applyBorder="1" applyAlignment="1">
      <alignment/>
    </xf>
    <xf numFmtId="43" fontId="0" fillId="0" borderId="12" xfId="45" applyFont="1" applyBorder="1" applyAlignment="1">
      <alignment horizontal="center"/>
    </xf>
    <xf numFmtId="43" fontId="4" fillId="0" borderId="12" xfId="45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5" applyFont="1" applyBorder="1" applyAlignment="1">
      <alignment/>
    </xf>
    <xf numFmtId="43" fontId="0" fillId="0" borderId="0" xfId="45" applyBorder="1" applyAlignment="1">
      <alignment/>
    </xf>
    <xf numFmtId="0" fontId="2" fillId="0" borderId="13" xfId="0" applyFont="1" applyBorder="1" applyAlignment="1">
      <alignment/>
    </xf>
    <xf numFmtId="43" fontId="2" fillId="0" borderId="13" xfId="45" applyFont="1" applyBorder="1" applyAlignment="1">
      <alignment/>
    </xf>
    <xf numFmtId="43" fontId="0" fillId="0" borderId="13" xfId="45" applyBorder="1" applyAlignment="1">
      <alignment/>
    </xf>
    <xf numFmtId="43" fontId="0" fillId="0" borderId="14" xfId="45" applyBorder="1" applyAlignment="1">
      <alignment/>
    </xf>
    <xf numFmtId="43" fontId="0" fillId="0" borderId="12" xfId="45" applyFont="1" applyFill="1" applyBorder="1" applyAlignment="1">
      <alignment vertical="center"/>
    </xf>
    <xf numFmtId="43" fontId="0" fillId="0" borderId="12" xfId="45" applyFill="1" applyBorder="1" applyAlignment="1">
      <alignment vertical="center"/>
    </xf>
    <xf numFmtId="0" fontId="0" fillId="0" borderId="12" xfId="0" applyFont="1" applyBorder="1" applyAlignment="1">
      <alignment/>
    </xf>
    <xf numFmtId="43" fontId="0" fillId="0" borderId="12" xfId="45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3" fontId="0" fillId="0" borderId="0" xfId="46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43" fontId="2" fillId="33" borderId="11" xfId="45" applyFont="1" applyFill="1" applyBorder="1" applyAlignment="1">
      <alignment horizontal="center" vertical="center"/>
    </xf>
    <xf numFmtId="43" fontId="0" fillId="0" borderId="10" xfId="45" applyFont="1" applyBorder="1" applyAlignment="1">
      <alignment/>
    </xf>
    <xf numFmtId="43" fontId="0" fillId="0" borderId="13" xfId="45" applyFont="1" applyBorder="1" applyAlignment="1">
      <alignment/>
    </xf>
    <xf numFmtId="43" fontId="0" fillId="0" borderId="0" xfId="45" applyFont="1" applyBorder="1" applyAlignment="1">
      <alignment/>
    </xf>
    <xf numFmtId="43" fontId="0" fillId="0" borderId="10" xfId="45" applyFont="1" applyBorder="1" applyAlignment="1">
      <alignment horizontal="center"/>
    </xf>
    <xf numFmtId="43" fontId="0" fillId="0" borderId="0" xfId="45" applyFont="1" applyBorder="1" applyAlignment="1">
      <alignment horizontal="center"/>
    </xf>
    <xf numFmtId="43" fontId="0" fillId="0" borderId="14" xfId="45" applyFont="1" applyBorder="1" applyAlignment="1">
      <alignment horizontal="center"/>
    </xf>
    <xf numFmtId="43" fontId="0" fillId="0" borderId="12" xfId="45" applyBorder="1" applyAlignment="1">
      <alignment vertical="center"/>
    </xf>
    <xf numFmtId="43" fontId="0" fillId="0" borderId="13" xfId="45" applyFont="1" applyFill="1" applyBorder="1" applyAlignment="1">
      <alignment vertical="center"/>
    </xf>
    <xf numFmtId="43" fontId="0" fillId="0" borderId="0" xfId="45" applyFont="1" applyFill="1" applyBorder="1" applyAlignment="1">
      <alignment vertical="center"/>
    </xf>
    <xf numFmtId="43" fontId="0" fillId="0" borderId="0" xfId="45" applyFill="1" applyBorder="1" applyAlignment="1">
      <alignment vertical="center"/>
    </xf>
    <xf numFmtId="43" fontId="0" fillId="0" borderId="12" xfId="45" applyFont="1" applyBorder="1" applyAlignment="1">
      <alignment/>
    </xf>
    <xf numFmtId="0" fontId="0" fillId="0" borderId="0" xfId="0" applyFont="1" applyFill="1" applyAlignment="1">
      <alignment/>
    </xf>
    <xf numFmtId="188" fontId="0" fillId="0" borderId="0" xfId="45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2"/>
  <sheetViews>
    <sheetView tabSelected="1" zoomScalePageLayoutView="0" workbookViewId="0" topLeftCell="A25">
      <selection activeCell="X59" sqref="X59"/>
    </sheetView>
  </sheetViews>
  <sheetFormatPr defaultColWidth="9.140625" defaultRowHeight="12.75"/>
  <cols>
    <col min="1" max="1" width="58.140625" style="0" bestFit="1" customWidth="1"/>
    <col min="2" max="2" width="24.7109375" style="1" customWidth="1"/>
    <col min="3" max="3" width="14.28125" style="1" hidden="1" customWidth="1"/>
    <col min="4" max="4" width="13.140625" style="1" hidden="1" customWidth="1"/>
    <col min="5" max="5" width="16.57421875" style="1" hidden="1" customWidth="1"/>
    <col min="7" max="7" width="0" style="2" hidden="1" customWidth="1"/>
    <col min="8" max="8" width="16.00390625" style="2" hidden="1" customWidth="1"/>
    <col min="9" max="9" width="11.28125" style="2" hidden="1" customWidth="1"/>
    <col min="10" max="10" width="0" style="2" hidden="1" customWidth="1"/>
    <col min="11" max="11" width="10.28125" style="2" hidden="1" customWidth="1"/>
    <col min="12" max="12" width="11.28125" style="2" hidden="1" customWidth="1"/>
    <col min="13" max="18" width="0" style="2" hidden="1" customWidth="1"/>
    <col min="19" max="19" width="0" style="0" hidden="1" customWidth="1"/>
  </cols>
  <sheetData>
    <row r="1" ht="12.75"/>
    <row r="2" ht="12.75">
      <c r="A2" t="s">
        <v>20</v>
      </c>
    </row>
    <row r="3" ht="12.75"/>
    <row r="4" spans="1:13" ht="21.75" customHeight="1">
      <c r="A4" s="12" t="s">
        <v>3</v>
      </c>
      <c r="B4" s="33" t="s">
        <v>17</v>
      </c>
      <c r="C4" s="33" t="s">
        <v>13</v>
      </c>
      <c r="D4" s="33" t="s">
        <v>15</v>
      </c>
      <c r="E4" s="33" t="s">
        <v>1</v>
      </c>
      <c r="M4" s="45"/>
    </row>
    <row r="5" spans="1:13" ht="15" customHeight="1">
      <c r="A5" s="4"/>
      <c r="B5" s="34"/>
      <c r="C5" s="34"/>
      <c r="D5" s="34"/>
      <c r="E5" s="37"/>
      <c r="H5" s="45"/>
      <c r="M5" s="45"/>
    </row>
    <row r="6" spans="1:10" ht="12.75">
      <c r="A6" s="8" t="s">
        <v>19</v>
      </c>
      <c r="B6" s="17">
        <v>23743.5</v>
      </c>
      <c r="C6" s="17">
        <v>4</v>
      </c>
      <c r="D6" s="17">
        <f>(E6*C6)/100</f>
        <v>1000</v>
      </c>
      <c r="E6" s="16">
        <v>25000</v>
      </c>
      <c r="J6" s="46"/>
    </row>
    <row r="7" spans="1:5" ht="18.75" customHeight="1">
      <c r="A7" s="12" t="s">
        <v>3</v>
      </c>
      <c r="B7" s="33" t="s">
        <v>0</v>
      </c>
      <c r="C7" s="33" t="s">
        <v>13</v>
      </c>
      <c r="D7" s="33" t="s">
        <v>14</v>
      </c>
      <c r="E7" s="33" t="s">
        <v>1</v>
      </c>
    </row>
    <row r="8" spans="1:5" ht="12.75" hidden="1">
      <c r="A8" s="13"/>
      <c r="B8" s="9"/>
      <c r="C8" s="9"/>
      <c r="D8" s="9"/>
      <c r="E8" s="16"/>
    </row>
    <row r="9" spans="1:5" ht="12.75" hidden="1">
      <c r="A9" s="13"/>
      <c r="B9" s="14"/>
      <c r="C9" s="14"/>
      <c r="D9" s="14"/>
      <c r="E9" s="16"/>
    </row>
    <row r="10" spans="1:5" ht="12.75" hidden="1">
      <c r="A10" s="13"/>
      <c r="B10" s="14"/>
      <c r="C10" s="14"/>
      <c r="D10" s="14"/>
      <c r="E10" s="16"/>
    </row>
    <row r="11" spans="1:5" ht="12.75" hidden="1">
      <c r="A11" s="13"/>
      <c r="B11" s="14"/>
      <c r="C11" s="14"/>
      <c r="D11" s="14"/>
      <c r="E11" s="16"/>
    </row>
    <row r="12" spans="1:5" ht="12.75" hidden="1">
      <c r="A12" s="6"/>
      <c r="B12" s="7"/>
      <c r="C12" s="7"/>
      <c r="D12" s="7"/>
      <c r="E12" s="16"/>
    </row>
    <row r="13" spans="1:5" ht="12.75">
      <c r="A13" s="13" t="s">
        <v>16</v>
      </c>
      <c r="B13" s="17">
        <f>24431.9</f>
        <v>24431.9</v>
      </c>
      <c r="C13" s="7">
        <v>10</v>
      </c>
      <c r="D13" s="17">
        <f>(E13*C13)/100</f>
        <v>1900</v>
      </c>
      <c r="E13" s="7">
        <v>19000</v>
      </c>
    </row>
    <row r="14" spans="1:5" ht="12.75" hidden="1">
      <c r="A14" s="13"/>
      <c r="B14" s="17"/>
      <c r="C14" s="7"/>
      <c r="D14" s="17">
        <f>(E14*C14)/100</f>
        <v>0</v>
      </c>
      <c r="E14" s="14"/>
    </row>
    <row r="15" spans="1:5" ht="12.75" hidden="1">
      <c r="A15" s="6"/>
      <c r="B15" s="17"/>
      <c r="C15" s="7"/>
      <c r="D15" s="7"/>
      <c r="E15" s="14"/>
    </row>
    <row r="16" spans="1:5" ht="12.75">
      <c r="A16" s="6" t="s">
        <v>18</v>
      </c>
      <c r="B16" s="17">
        <v>1419.6</v>
      </c>
      <c r="C16" s="7"/>
      <c r="D16" s="7"/>
      <c r="E16" s="14">
        <v>950</v>
      </c>
    </row>
    <row r="17" spans="1:5" ht="12.75">
      <c r="A17" s="6"/>
      <c r="B17" s="17"/>
      <c r="C17" s="7"/>
      <c r="D17" s="7"/>
      <c r="E17" s="14"/>
    </row>
    <row r="18" spans="1:5" ht="12.75">
      <c r="A18" s="8" t="s">
        <v>1</v>
      </c>
      <c r="B18" s="9">
        <f>SUM(B13:B16)</f>
        <v>25851.5</v>
      </c>
      <c r="C18" s="9"/>
      <c r="D18" s="9"/>
      <c r="E18" s="9">
        <f>SUM(E13:E16)</f>
        <v>19950</v>
      </c>
    </row>
    <row r="19" spans="1:5" ht="12.75">
      <c r="A19" s="6"/>
      <c r="B19" s="14"/>
      <c r="C19" s="14"/>
      <c r="D19" s="14"/>
      <c r="E19" s="14"/>
    </row>
    <row r="20" spans="1:16" ht="12.75">
      <c r="A20" s="5" t="s">
        <v>2</v>
      </c>
      <c r="B20" s="15">
        <f>B6-B18</f>
        <v>-2108</v>
      </c>
      <c r="C20" s="15"/>
      <c r="D20" s="15"/>
      <c r="E20" s="15">
        <f>E6-E18</f>
        <v>5050</v>
      </c>
      <c r="O20" s="3"/>
      <c r="P20" s="3"/>
    </row>
    <row r="21" spans="1:16" ht="12.75">
      <c r="A21" s="6"/>
      <c r="B21" s="14"/>
      <c r="C21" s="14"/>
      <c r="D21" s="14"/>
      <c r="E21" s="14"/>
      <c r="O21" s="3"/>
      <c r="P21" s="3"/>
    </row>
    <row r="22" spans="1:5" ht="12.75">
      <c r="A22" s="11" t="s">
        <v>4</v>
      </c>
      <c r="B22" s="10">
        <f>B6/B18*100</f>
        <v>91.84573429007989</v>
      </c>
      <c r="C22" s="10"/>
      <c r="D22" s="10"/>
      <c r="E22" s="15"/>
    </row>
    <row r="23" spans="1:7" ht="12.75">
      <c r="A23" s="21"/>
      <c r="B23" s="22"/>
      <c r="C23" s="22"/>
      <c r="D23" s="22"/>
      <c r="E23" s="23"/>
      <c r="G23" s="45"/>
    </row>
    <row r="24" spans="1:5" ht="12.75">
      <c r="A24" s="18"/>
      <c r="B24" s="19"/>
      <c r="C24" s="19"/>
      <c r="D24" s="19"/>
      <c r="E24" s="20">
        <f>E18/(93*2*31)</f>
        <v>3.4599375650364204</v>
      </c>
    </row>
    <row r="25" spans="1:5" ht="12.75">
      <c r="A25" s="18"/>
      <c r="B25" s="19"/>
      <c r="C25" s="19"/>
      <c r="D25" s="19"/>
      <c r="E25" s="20"/>
    </row>
    <row r="26" spans="1:5" ht="12.75">
      <c r="A26" s="18"/>
      <c r="B26" s="19"/>
      <c r="C26" s="19"/>
      <c r="D26" s="19"/>
      <c r="E26" s="20"/>
    </row>
    <row r="27" spans="1:5" ht="12.75">
      <c r="A27" s="32"/>
      <c r="B27" s="20"/>
      <c r="C27" s="20"/>
      <c r="D27" s="20"/>
      <c r="E27" s="38"/>
    </row>
    <row r="28" spans="1:5" ht="12.75">
      <c r="A28" s="32"/>
      <c r="B28" s="24"/>
      <c r="C28" s="24"/>
      <c r="D28" s="24"/>
      <c r="E28" s="39"/>
    </row>
    <row r="29" spans="1:5" ht="12.75">
      <c r="A29" s="12" t="s">
        <v>3</v>
      </c>
      <c r="B29" s="33" t="s">
        <v>17</v>
      </c>
      <c r="C29" s="33" t="s">
        <v>13</v>
      </c>
      <c r="D29" s="33" t="s">
        <v>15</v>
      </c>
      <c r="E29" s="33" t="s">
        <v>1</v>
      </c>
    </row>
    <row r="30" spans="1:5" ht="24.75" customHeight="1">
      <c r="A30" s="8" t="s">
        <v>12</v>
      </c>
      <c r="B30" s="17">
        <v>3640</v>
      </c>
      <c r="C30" s="17">
        <v>10</v>
      </c>
      <c r="D30" s="17">
        <f>(E30*C30)/100</f>
        <v>500</v>
      </c>
      <c r="E30" s="25">
        <v>5000</v>
      </c>
    </row>
    <row r="31" spans="2:5" ht="12.75">
      <c r="B31" s="17">
        <v>0</v>
      </c>
      <c r="C31" s="7"/>
      <c r="D31" s="17">
        <f>(E31*C31)/100</f>
        <v>0</v>
      </c>
      <c r="E31" s="25">
        <v>0</v>
      </c>
    </row>
    <row r="32" spans="1:13" ht="18.75" customHeight="1">
      <c r="A32" s="12" t="s">
        <v>3</v>
      </c>
      <c r="B32" s="33" t="s">
        <v>0</v>
      </c>
      <c r="C32" s="33" t="s">
        <v>13</v>
      </c>
      <c r="D32" s="33" t="s">
        <v>14</v>
      </c>
      <c r="E32" s="33" t="s">
        <v>1</v>
      </c>
      <c r="M32" s="45"/>
    </row>
    <row r="33" spans="1:7" ht="12.75">
      <c r="A33" s="13" t="s">
        <v>8</v>
      </c>
      <c r="B33" s="17">
        <v>5767.68</v>
      </c>
      <c r="C33" s="7">
        <v>22</v>
      </c>
      <c r="D33" s="17">
        <f>(E33*C33)/100</f>
        <v>440</v>
      </c>
      <c r="E33" s="25">
        <v>2000</v>
      </c>
      <c r="G33" s="31"/>
    </row>
    <row r="34" spans="1:9" ht="12.75">
      <c r="A34" s="6" t="s">
        <v>6</v>
      </c>
      <c r="B34" s="17">
        <v>5891.27</v>
      </c>
      <c r="C34" s="44">
        <v>22</v>
      </c>
      <c r="D34" s="17">
        <f>(E34*C34)/100</f>
        <v>1540</v>
      </c>
      <c r="E34" s="28">
        <v>7000</v>
      </c>
      <c r="G34" s="31"/>
      <c r="I34" s="45"/>
    </row>
    <row r="35" spans="1:9" ht="12.75">
      <c r="A35" s="27" t="s">
        <v>7</v>
      </c>
      <c r="B35" s="17">
        <v>6890.29</v>
      </c>
      <c r="C35" s="7">
        <v>22</v>
      </c>
      <c r="D35" s="17">
        <f>(E35*C35)/100</f>
        <v>1320</v>
      </c>
      <c r="E35" s="14">
        <v>6000</v>
      </c>
      <c r="G35" s="31"/>
      <c r="I35" s="45"/>
    </row>
    <row r="36" spans="1:9" ht="12.75" hidden="1">
      <c r="A36" s="13"/>
      <c r="B36" s="17"/>
      <c r="C36" s="7"/>
      <c r="D36" s="17"/>
      <c r="E36" s="14">
        <f>(25*15)*12</f>
        <v>4500</v>
      </c>
      <c r="G36" s="31"/>
      <c r="I36" s="45"/>
    </row>
    <row r="37" spans="1:5" ht="15" hidden="1">
      <c r="A37" s="6" t="s">
        <v>9</v>
      </c>
      <c r="B37" s="7">
        <v>0</v>
      </c>
      <c r="C37" s="7"/>
      <c r="D37" s="7"/>
      <c r="E37" s="26">
        <v>3800</v>
      </c>
    </row>
    <row r="38" spans="1:9" ht="15" hidden="1">
      <c r="A38" s="6" t="s">
        <v>10</v>
      </c>
      <c r="B38" s="7">
        <v>0</v>
      </c>
      <c r="C38" s="7"/>
      <c r="D38" s="7"/>
      <c r="E38" s="40">
        <v>1600</v>
      </c>
      <c r="I38" s="45"/>
    </row>
    <row r="39" spans="1:9" ht="12.75">
      <c r="A39" s="6"/>
      <c r="B39" s="7"/>
      <c r="C39" s="7"/>
      <c r="D39" s="7"/>
      <c r="E39" s="40"/>
      <c r="I39" s="45"/>
    </row>
    <row r="40" spans="1:5" ht="12.75">
      <c r="A40" s="8" t="s">
        <v>1</v>
      </c>
      <c r="B40" s="9">
        <f>SUM(B33:B38)</f>
        <v>18549.24</v>
      </c>
      <c r="C40" s="9"/>
      <c r="D40" s="9"/>
      <c r="E40" s="9">
        <f>SUM(E33:E38)</f>
        <v>24900</v>
      </c>
    </row>
    <row r="41" spans="1:5" ht="12.75">
      <c r="A41" s="6"/>
      <c r="B41" s="7"/>
      <c r="C41" s="7"/>
      <c r="D41" s="7"/>
      <c r="E41" s="40"/>
    </row>
    <row r="42" spans="1:5" ht="12.75">
      <c r="A42" s="5" t="s">
        <v>2</v>
      </c>
      <c r="B42" s="15">
        <f>B30-B40</f>
        <v>-14909.240000000002</v>
      </c>
      <c r="C42" s="15"/>
      <c r="D42" s="15"/>
      <c r="E42" s="15"/>
    </row>
    <row r="43" spans="1:5" ht="12.75">
      <c r="A43" s="6"/>
      <c r="B43" s="14"/>
      <c r="C43" s="14"/>
      <c r="D43" s="14"/>
      <c r="E43" s="14"/>
    </row>
    <row r="44" spans="1:5" ht="12.75">
      <c r="A44" s="11" t="s">
        <v>4</v>
      </c>
      <c r="B44" s="10">
        <f>B30/B40*100</f>
        <v>19.62344548887178</v>
      </c>
      <c r="C44" s="10"/>
      <c r="D44" s="10"/>
      <c r="E44" s="15"/>
    </row>
    <row r="45" spans="1:5" ht="12.75">
      <c r="A45" s="29"/>
      <c r="B45" s="35"/>
      <c r="C45" s="35"/>
      <c r="D45" s="35"/>
      <c r="E45" s="41"/>
    </row>
    <row r="46" spans="1:5" ht="12.75" hidden="1">
      <c r="A46" s="30"/>
      <c r="B46" s="36"/>
      <c r="C46" s="36"/>
      <c r="D46" s="36"/>
      <c r="E46" s="42"/>
    </row>
    <row r="47" spans="1:5" ht="12.75" hidden="1">
      <c r="A47" s="30"/>
      <c r="B47" s="36"/>
      <c r="C47" s="36"/>
      <c r="D47" s="36"/>
      <c r="E47" s="43"/>
    </row>
    <row r="48" spans="1:5" ht="12.75" hidden="1">
      <c r="A48" s="30"/>
      <c r="B48" s="36"/>
      <c r="C48" s="36"/>
      <c r="D48" s="36"/>
      <c r="E48" s="42"/>
    </row>
    <row r="49" spans="1:5" ht="12.75" hidden="1">
      <c r="A49" s="30"/>
      <c r="B49" s="36"/>
      <c r="C49" s="36"/>
      <c r="D49" s="36"/>
      <c r="E49" s="42"/>
    </row>
    <row r="50" spans="1:5" ht="12.75" hidden="1">
      <c r="A50" s="30"/>
      <c r="B50" s="36"/>
      <c r="C50" s="36"/>
      <c r="D50" s="36"/>
      <c r="E50" s="42"/>
    </row>
    <row r="51" spans="1:5" ht="12.75">
      <c r="A51" s="30"/>
      <c r="B51" s="36"/>
      <c r="C51" s="36"/>
      <c r="D51" s="36"/>
      <c r="E51" s="43"/>
    </row>
    <row r="52" spans="1:5" ht="12.75" hidden="1">
      <c r="A52" s="6"/>
      <c r="B52" s="7"/>
      <c r="C52" s="7"/>
      <c r="D52" s="7"/>
      <c r="E52" s="14"/>
    </row>
    <row r="53" spans="1:5" ht="12.75" hidden="1">
      <c r="A53" s="8" t="s">
        <v>1</v>
      </c>
      <c r="B53" s="9">
        <f>SUM(B27:B52)</f>
        <v>25848.863445488874</v>
      </c>
      <c r="C53" s="9"/>
      <c r="D53" s="9"/>
      <c r="E53" s="9">
        <f>SUM(E31:E52)</f>
        <v>49800</v>
      </c>
    </row>
    <row r="54" spans="1:5" ht="12.75" hidden="1">
      <c r="A54" s="6"/>
      <c r="B54" s="14"/>
      <c r="C54" s="14"/>
      <c r="D54" s="14"/>
      <c r="E54" s="14"/>
    </row>
    <row r="55" spans="1:5" ht="12.75" hidden="1">
      <c r="A55" s="5" t="s">
        <v>2</v>
      </c>
      <c r="B55" s="15">
        <f>E53-B53</f>
        <v>23951.136554511126</v>
      </c>
      <c r="C55" s="15"/>
      <c r="D55" s="15"/>
      <c r="E55" s="15"/>
    </row>
    <row r="56" ht="12.75" hidden="1"/>
    <row r="57" spans="1:5" ht="12.75" hidden="1">
      <c r="A57" s="11" t="s">
        <v>4</v>
      </c>
      <c r="B57" s="10">
        <f>B53*100/E53</f>
        <v>51.90534828411421</v>
      </c>
      <c r="C57" s="10"/>
      <c r="D57" s="10"/>
      <c r="E57" s="15"/>
    </row>
    <row r="58" ht="12.75" hidden="1"/>
    <row r="59" ht="12.75"/>
    <row r="60" ht="12.75"/>
    <row r="61" ht="12.75"/>
    <row r="62" ht="12.75"/>
    <row r="63" ht="12.75"/>
    <row r="64" spans="1:5" ht="12.75">
      <c r="A64" s="12" t="s">
        <v>3</v>
      </c>
      <c r="B64" s="33" t="s">
        <v>17</v>
      </c>
      <c r="C64" s="33" t="s">
        <v>13</v>
      </c>
      <c r="D64" s="33" t="s">
        <v>15</v>
      </c>
      <c r="E64" s="33" t="s">
        <v>1</v>
      </c>
    </row>
    <row r="65" spans="1:5" ht="4.5" customHeight="1">
      <c r="A65" s="4"/>
      <c r="B65" s="34"/>
      <c r="C65" s="34"/>
      <c r="D65" s="34"/>
      <c r="E65" s="37"/>
    </row>
    <row r="66" spans="1:5" ht="12.75">
      <c r="A66" s="8" t="s">
        <v>11</v>
      </c>
      <c r="B66" s="17">
        <v>335.4</v>
      </c>
      <c r="C66" s="17">
        <v>22</v>
      </c>
      <c r="D66" s="17">
        <f>(E66*C66)/100</f>
        <v>440</v>
      </c>
      <c r="E66" s="25">
        <v>2000</v>
      </c>
    </row>
    <row r="67" spans="1:5" ht="12.75" hidden="1">
      <c r="A67" s="13"/>
      <c r="B67" s="17"/>
      <c r="C67" s="17"/>
      <c r="D67" s="17"/>
      <c r="E67" s="16"/>
    </row>
    <row r="68" spans="1:5" ht="12.75" hidden="1">
      <c r="A68" s="6"/>
      <c r="B68" s="7"/>
      <c r="C68" s="7"/>
      <c r="D68" s="7"/>
      <c r="E68" s="16"/>
    </row>
    <row r="69" spans="1:5" ht="18.75" customHeight="1">
      <c r="A69" s="12" t="s">
        <v>3</v>
      </c>
      <c r="B69" s="33" t="s">
        <v>0</v>
      </c>
      <c r="C69" s="33" t="s">
        <v>13</v>
      </c>
      <c r="D69" s="33" t="s">
        <v>14</v>
      </c>
      <c r="E69" s="33" t="s">
        <v>1</v>
      </c>
    </row>
    <row r="70" spans="1:7" ht="12.75">
      <c r="A70" s="6" t="s">
        <v>5</v>
      </c>
      <c r="B70" s="17">
        <v>1063.34</v>
      </c>
      <c r="C70" s="7">
        <v>22</v>
      </c>
      <c r="D70" s="17">
        <f>(E70*C70)/100</f>
        <v>110</v>
      </c>
      <c r="E70" s="14">
        <v>500</v>
      </c>
      <c r="G70" s="45"/>
    </row>
    <row r="71" spans="1:5" ht="12.75" hidden="1">
      <c r="A71" s="6"/>
      <c r="B71" s="17">
        <f aca="true" t="shared" si="0" ref="B71:B77">E71-D71</f>
        <v>0</v>
      </c>
      <c r="C71" s="7"/>
      <c r="D71" s="7"/>
      <c r="E71" s="25"/>
    </row>
    <row r="72" spans="1:5" ht="12.75" hidden="1">
      <c r="A72" s="6"/>
      <c r="B72" s="17">
        <f t="shared" si="0"/>
        <v>0</v>
      </c>
      <c r="C72" s="7"/>
      <c r="D72" s="7"/>
      <c r="E72" s="25"/>
    </row>
    <row r="73" spans="1:5" ht="12.75" hidden="1">
      <c r="A73" s="6"/>
      <c r="B73" s="17">
        <f t="shared" si="0"/>
        <v>0</v>
      </c>
      <c r="C73" s="7"/>
      <c r="D73" s="7"/>
      <c r="E73" s="26"/>
    </row>
    <row r="74" spans="1:5" ht="12.75" hidden="1">
      <c r="A74" s="6"/>
      <c r="B74" s="17">
        <f t="shared" si="0"/>
        <v>0</v>
      </c>
      <c r="C74" s="7"/>
      <c r="D74" s="7"/>
      <c r="E74" s="25"/>
    </row>
    <row r="75" spans="1:5" ht="12.75" hidden="1">
      <c r="A75" s="6"/>
      <c r="B75" s="17">
        <f t="shared" si="0"/>
        <v>0</v>
      </c>
      <c r="C75" s="7"/>
      <c r="D75" s="7"/>
      <c r="E75" s="25"/>
    </row>
    <row r="76" spans="1:5" ht="12.75" hidden="1">
      <c r="A76" s="6"/>
      <c r="B76" s="17">
        <f t="shared" si="0"/>
        <v>0</v>
      </c>
      <c r="C76" s="7"/>
      <c r="D76" s="7"/>
      <c r="E76" s="25"/>
    </row>
    <row r="77" spans="1:5" ht="12.75" hidden="1">
      <c r="A77" s="6"/>
      <c r="B77" s="17">
        <f t="shared" si="0"/>
        <v>0</v>
      </c>
      <c r="C77" s="7"/>
      <c r="D77" s="7"/>
      <c r="E77" s="26"/>
    </row>
    <row r="78" spans="1:5" ht="12.75">
      <c r="A78" s="8" t="s">
        <v>1</v>
      </c>
      <c r="B78" s="9">
        <f>SUM(B68:B77)</f>
        <v>1063.34</v>
      </c>
      <c r="C78" s="9"/>
      <c r="D78" s="9"/>
      <c r="E78" s="9">
        <f>SUM(E70:E77)</f>
        <v>500</v>
      </c>
    </row>
    <row r="79" spans="1:5" ht="12.75">
      <c r="A79" s="6"/>
      <c r="B79" s="14"/>
      <c r="C79" s="14"/>
      <c r="D79" s="14"/>
      <c r="E79" s="14"/>
    </row>
    <row r="80" spans="1:5" ht="12.75">
      <c r="A80" s="5" t="s">
        <v>2</v>
      </c>
      <c r="B80" s="15">
        <f>B66-B70</f>
        <v>-727.9399999999999</v>
      </c>
      <c r="C80" s="15"/>
      <c r="D80" s="15"/>
      <c r="E80" s="15"/>
    </row>
    <row r="82" spans="1:5" ht="12.75">
      <c r="A82" s="11" t="s">
        <v>4</v>
      </c>
      <c r="B82" s="10">
        <f>B66/B70*100</f>
        <v>31.542121992965562</v>
      </c>
      <c r="C82" s="10"/>
      <c r="D82" s="10"/>
      <c r="E82" s="15"/>
    </row>
  </sheetData>
  <sheetProtection/>
  <printOptions/>
  <pageMargins left="0.75" right="0.75" top="1" bottom="1" header="0.5" footer="0.5"/>
  <pageSetup horizontalDpi="600" verticalDpi="600" orientation="portrait" paperSize="9" scale="59" r:id="rId3"/>
  <rowBreaks count="1" manualBreakCount="1">
    <brk id="2" max="17" man="1"/>
  </rowBreaks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2015-03-25T10:14:23Z</cp:lastPrinted>
  <dcterms:created xsi:type="dcterms:W3CDTF">1996-11-05T10:16:36Z</dcterms:created>
  <dcterms:modified xsi:type="dcterms:W3CDTF">2019-04-29T08:43:09Z</dcterms:modified>
  <cp:category/>
  <cp:version/>
  <cp:contentType/>
  <cp:contentStatus/>
</cp:coreProperties>
</file>